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\Dropbox\EOU\BA 450 - retailing &amp; sales\Retail Gallery\Market Place Fresh Foods\"/>
    </mc:Choice>
  </mc:AlternateContent>
  <xr:revisionPtr revIDLastSave="0" documentId="13_ncr:1_{43165205-F527-4CDE-B0EA-79DEDADD5AB0}" xr6:coauthVersionLast="43" xr6:coauthVersionMax="43" xr10:uidLastSave="{00000000-0000-0000-0000-000000000000}"/>
  <bookViews>
    <workbookView xWindow="816" yWindow="1470" windowWidth="14610" windowHeight="9120" xr2:uid="{00000000-000D-0000-FFFF-FFFF00000000}"/>
  </bookViews>
  <sheets>
    <sheet name="analysis" sheetId="1" r:id="rId1"/>
    <sheet name="notes" sheetId="2" r:id="rId2"/>
    <sheet name="competitive matrix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2" i="1" l="1"/>
  <c r="D14" i="1" l="1"/>
  <c r="D26" i="1" l="1"/>
  <c r="B26" i="1" s="1"/>
  <c r="B29" i="1" s="1"/>
  <c r="B24" i="1"/>
  <c r="A13" i="1"/>
  <c r="D13" i="1" s="1"/>
  <c r="B11" i="1"/>
  <c r="B12" i="1" s="1"/>
  <c r="B14" i="1" l="1"/>
  <c r="B15" i="1" s="1"/>
  <c r="B17" i="1" s="1"/>
  <c r="B32" i="1" s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Wilson:</t>
        </r>
        <r>
          <rPr>
            <sz val="9"/>
            <color indexed="81"/>
            <rFont val="Tahoma"/>
            <charset val="1"/>
          </rPr>
          <t xml:space="preserve">
Spend is not necessarily related to family size. Total spend iis more related to the number of visits/week.
https://thebasicbudgeter.com/how-much-does-the-average-family-spend-on-groceries-each-week/</t>
        </r>
      </text>
    </comment>
    <comment ref="A1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Wilson:</t>
        </r>
        <r>
          <rPr>
            <sz val="9"/>
            <color indexed="81"/>
            <rFont val="Tahoma"/>
            <charset val="1"/>
          </rPr>
          <t xml:space="preserve">
https://csimarket.com/Industry/Industry_Profitability.php?ind=1305</t>
        </r>
      </text>
    </comment>
    <comment ref="B27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Wilson:</t>
        </r>
        <r>
          <rPr>
            <sz val="9"/>
            <color indexed="81"/>
            <rFont val="Tahoma"/>
            <charset val="1"/>
          </rPr>
          <t xml:space="preserve">
11,800 sf
6.000 sf store
remainder in the bistro and the basement.</t>
        </r>
      </text>
    </comment>
  </commentList>
</comments>
</file>

<file path=xl/sharedStrings.xml><?xml version="1.0" encoding="utf-8"?>
<sst xmlns="http://schemas.openxmlformats.org/spreadsheetml/2006/main" count="78" uniqueCount="74">
  <si>
    <t>groceries/week</t>
  </si>
  <si>
    <t>majority</t>
  </si>
  <si>
    <t>mean</t>
  </si>
  <si>
    <t>low</t>
  </si>
  <si>
    <t>high</t>
  </si>
  <si>
    <t>population</t>
  </si>
  <si>
    <t>family size</t>
  </si>
  <si>
    <t>market size</t>
  </si>
  <si>
    <t>monthly</t>
  </si>
  <si>
    <t>annual</t>
  </si>
  <si>
    <t>hours/day</t>
  </si>
  <si>
    <t>pay scale</t>
  </si>
  <si>
    <t>employees</t>
  </si>
  <si>
    <t>days/month</t>
  </si>
  <si>
    <t>monthly labor</t>
  </si>
  <si>
    <t>gross margin</t>
  </si>
  <si>
    <t>gross margin (%)</t>
  </si>
  <si>
    <t>profit</t>
  </si>
  <si>
    <t>cost/sq foot</t>
  </si>
  <si>
    <t>sq foot</t>
  </si>
  <si>
    <t>facilities</t>
  </si>
  <si>
    <t>safeway</t>
  </si>
  <si>
    <t>utilities</t>
  </si>
  <si>
    <t>shoppers/week</t>
  </si>
  <si>
    <t>excludes taxes (depreciation)</t>
  </si>
  <si>
    <t xml:space="preserve"> month</t>
  </si>
  <si>
    <t>convenience store</t>
  </si>
  <si>
    <t>two (non-distinct) brands to promote</t>
  </si>
  <si>
    <t>restaurtant results in lots of dead (non-revenue producing) space</t>
  </si>
  <si>
    <t>noise on roof</t>
  </si>
  <si>
    <t>three entrances</t>
  </si>
  <si>
    <t>service deli not integrated into the flow of shopping</t>
  </si>
  <si>
    <t>beer case + beer kiosk + growler station</t>
  </si>
  <si>
    <t>sandwiches (prep food) sit out all day (oxidize + dry bread)</t>
  </si>
  <si>
    <t>produce + chop shop (term) at door - supposed to communicate fresh</t>
  </si>
  <si>
    <t>the whole wall is a freezer case with frozen (prepared) food</t>
  </si>
  <si>
    <t>meet is alll packaged (ala Walmart - but not cheap (jerky))</t>
  </si>
  <si>
    <t>dog food, diapers, … can you do your weekly shopping there</t>
  </si>
  <si>
    <t>Essential Everyday (Supervalu) brand has a low cost feel (e.g. Western Family) - not premium</t>
  </si>
  <si>
    <t>Burritos are not made to order &amp; $5.00 rather than $3.49</t>
  </si>
  <si>
    <t>Burgers have potential - re-examine combinations</t>
  </si>
  <si>
    <t>less than $10 and include fries or fruit (chop shop)</t>
  </si>
  <si>
    <t>add a grilled chicken breast burger</t>
  </si>
  <si>
    <t>prep food is just not appetizing, but could be comparable to New Seasons (explore)</t>
  </si>
  <si>
    <t>doesn't read like a service deli - more like a small (pre-fab) restaurant</t>
  </si>
  <si>
    <t>space for games - tv below eye level</t>
  </si>
  <si>
    <t>chop shop is just dead space (recipes would make it a feature)</t>
  </si>
  <si>
    <t>cut-up (entry, small balcony, bistro entry…)</t>
  </si>
  <si>
    <t>no server stations upstairs</t>
  </si>
  <si>
    <t>good detail on metal work, carvings, tin roof… (brick on wood)</t>
  </si>
  <si>
    <t>slow turn products like spices - near end cap</t>
  </si>
  <si>
    <t>doesn't read like supermarket - reads more like neighborhood convenience store + packaged deli (EOU)</t>
  </si>
  <si>
    <t>alternatives</t>
  </si>
  <si>
    <t>grocery - Walmart, Safeway, Grocery Outlet, Bi-Mart, Rite-Aid, Nature's Pantry, …</t>
  </si>
  <si>
    <t>convenience - Sinclair, Exon, Chevron, …</t>
  </si>
  <si>
    <t>burgers - Burger King, Hought's, EOU, Side A, Benchwarmers, McDonalds, Wendy's, Dairy Queen, …</t>
  </si>
  <si>
    <t>prep food - Safeway, Walmart, EOU, Sinclair</t>
  </si>
  <si>
    <t>sandwiches - EOU, Safeway, Jo &amp; Sugar, Mamacita, Knead's (soon), Tap That (soon), …</t>
  </si>
  <si>
    <t>gourmet</t>
  </si>
  <si>
    <t>premium</t>
  </si>
  <si>
    <t>Walmart</t>
  </si>
  <si>
    <t>distress</t>
  </si>
  <si>
    <t>Bargain Outlet</t>
  </si>
  <si>
    <t>Safeway</t>
  </si>
  <si>
    <t>inexpensive</t>
  </si>
  <si>
    <t>Trader Joe's</t>
  </si>
  <si>
    <t>fresh</t>
  </si>
  <si>
    <t>pre-pack</t>
  </si>
  <si>
    <t>cheap</t>
  </si>
  <si>
    <t>fast</t>
  </si>
  <si>
    <t>slow</t>
  </si>
  <si>
    <t>Zupan's</t>
  </si>
  <si>
    <t>New Seasons</t>
  </si>
  <si>
    <t>Whole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</si>
</sst>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43" fontId="0" fillId="0" borderId="0" xfId="1" applyNumberFormat="1" applyFont="1"/>
    <xf numFmtId="166" fontId="0" fillId="0" borderId="0" xfId="2" applyNumberFormat="1" applyFont="1"/>
    <xf numFmtId="165" fontId="0" fillId="0" borderId="0" xfId="1" applyNumberFormat="1" applyFont="1" applyAlignment="1">
      <alignment horizontal="center"/>
    </xf>
    <xf numFmtId="165" fontId="0" fillId="2" borderId="0" xfId="1" applyNumberFormat="1" applyFont="1" applyFill="1" applyAlignment="1">
      <alignment horizontal="center"/>
    </xf>
    <xf numFmtId="43" fontId="0" fillId="2" borderId="0" xfId="1" applyNumberFormat="1" applyFont="1" applyFill="1"/>
    <xf numFmtId="166" fontId="0" fillId="2" borderId="0" xfId="2" applyNumberFormat="1" applyFont="1" applyFill="1"/>
    <xf numFmtId="165" fontId="4" fillId="0" borderId="0" xfId="1" applyNumberFormat="1" applyFont="1"/>
    <xf numFmtId="165" fontId="5" fillId="0" borderId="0" xfId="3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tailowner.com/Benchmarks/Food-and-Beverage-Stores/Convenience-Store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topLeftCell="A25" zoomScale="140" zoomScaleNormal="140" workbookViewId="0">
      <selection activeCell="D9" sqref="D9"/>
    </sheetView>
  </sheetViews>
  <sheetFormatPr defaultRowHeight="14.4" x14ac:dyDescent="0.55000000000000004"/>
  <cols>
    <col min="1" max="1" width="18.26171875" style="2" customWidth="1"/>
    <col min="2" max="2" width="14.26171875" style="2" bestFit="1" customWidth="1"/>
    <col min="3" max="3" width="9.26171875" style="2" bestFit="1" customWidth="1"/>
    <col min="4" max="4" width="9.15625" style="2"/>
  </cols>
  <sheetData>
    <row r="1" spans="1:4" x14ac:dyDescent="0.55000000000000004">
      <c r="B1" s="13" t="s">
        <v>0</v>
      </c>
      <c r="C1" s="13"/>
    </row>
    <row r="2" spans="1:4" x14ac:dyDescent="0.55000000000000004">
      <c r="B2" s="3" t="s">
        <v>3</v>
      </c>
      <c r="C2" s="3" t="s">
        <v>4</v>
      </c>
    </row>
    <row r="3" spans="1:4" x14ac:dyDescent="0.55000000000000004">
      <c r="B3" s="3">
        <v>100</v>
      </c>
      <c r="C3" s="3">
        <v>500</v>
      </c>
    </row>
    <row r="4" spans="1:4" x14ac:dyDescent="0.55000000000000004">
      <c r="A4" s="2" t="s">
        <v>1</v>
      </c>
      <c r="B4" s="3">
        <v>150</v>
      </c>
      <c r="C4" s="3">
        <v>300</v>
      </c>
    </row>
    <row r="5" spans="1:4" x14ac:dyDescent="0.55000000000000004">
      <c r="A5" s="2" t="s">
        <v>2</v>
      </c>
      <c r="B5" s="7">
        <v>240</v>
      </c>
      <c r="C5" s="3"/>
    </row>
    <row r="7" spans="1:4" x14ac:dyDescent="0.55000000000000004">
      <c r="A7" s="2" t="s">
        <v>5</v>
      </c>
      <c r="B7" s="3">
        <v>13000</v>
      </c>
    </row>
    <row r="8" spans="1:4" x14ac:dyDescent="0.55000000000000004">
      <c r="A8" s="2" t="s">
        <v>6</v>
      </c>
      <c r="B8" s="1">
        <v>4.2</v>
      </c>
    </row>
    <row r="10" spans="1:4" x14ac:dyDescent="0.55000000000000004">
      <c r="A10" s="2" t="s">
        <v>7</v>
      </c>
    </row>
    <row r="11" spans="1:4" x14ac:dyDescent="0.55000000000000004">
      <c r="A11" s="2" t="s">
        <v>8</v>
      </c>
      <c r="B11" s="2">
        <f>(B7/B8)*B5*4</f>
        <v>2971428.5714285714</v>
      </c>
    </row>
    <row r="12" spans="1:4" x14ac:dyDescent="0.55000000000000004">
      <c r="A12" s="2" t="s">
        <v>9</v>
      </c>
      <c r="B12" s="2">
        <f>B11*12</f>
        <v>35657142.857142858</v>
      </c>
      <c r="D12" s="6" t="s">
        <v>23</v>
      </c>
    </row>
    <row r="13" spans="1:4" x14ac:dyDescent="0.55000000000000004">
      <c r="A13" s="4">
        <f>0.44+0.45</f>
        <v>0.89</v>
      </c>
      <c r="B13" s="2">
        <f>A13*B12</f>
        <v>31734857.142857146</v>
      </c>
      <c r="D13" s="2">
        <f>(B7/B8)*A13</f>
        <v>2754.7619047619046</v>
      </c>
    </row>
    <row r="14" spans="1:4" x14ac:dyDescent="0.55000000000000004">
      <c r="A14" s="4">
        <v>0.05</v>
      </c>
      <c r="B14" s="2">
        <f>A14*B12</f>
        <v>1782857.142857143</v>
      </c>
      <c r="D14" s="2">
        <f>(B7/B8)*A14</f>
        <v>154.76190476190476</v>
      </c>
    </row>
    <row r="15" spans="1:4" x14ac:dyDescent="0.55000000000000004">
      <c r="A15" s="10" t="s">
        <v>8</v>
      </c>
      <c r="B15" s="2">
        <f>B14/12</f>
        <v>148571.42857142858</v>
      </c>
    </row>
    <row r="16" spans="1:4" x14ac:dyDescent="0.55000000000000004">
      <c r="A16" s="2" t="s">
        <v>16</v>
      </c>
      <c r="B16" s="8">
        <v>0.24</v>
      </c>
      <c r="D16" s="11" t="s">
        <v>26</v>
      </c>
    </row>
    <row r="17" spans="1:4" x14ac:dyDescent="0.55000000000000004">
      <c r="A17" s="2" t="s">
        <v>15</v>
      </c>
      <c r="B17" s="2">
        <f>B16*B15</f>
        <v>35657.142857142855</v>
      </c>
    </row>
    <row r="19" spans="1:4" x14ac:dyDescent="0.55000000000000004">
      <c r="A19" s="2" t="s">
        <v>13</v>
      </c>
      <c r="B19" s="2">
        <v>30</v>
      </c>
    </row>
    <row r="20" spans="1:4" x14ac:dyDescent="0.55000000000000004">
      <c r="A20" s="2" t="s">
        <v>10</v>
      </c>
      <c r="B20" s="2">
        <v>12</v>
      </c>
    </row>
    <row r="21" spans="1:4" x14ac:dyDescent="0.55000000000000004">
      <c r="A21" s="2" t="s">
        <v>12</v>
      </c>
      <c r="B21" s="2">
        <v>8</v>
      </c>
    </row>
    <row r="22" spans="1:4" x14ac:dyDescent="0.55000000000000004">
      <c r="A22" s="2" t="s">
        <v>11</v>
      </c>
      <c r="B22" s="2">
        <f>10.25</f>
        <v>10.25</v>
      </c>
    </row>
    <row r="24" spans="1:4" x14ac:dyDescent="0.55000000000000004">
      <c r="A24" s="2" t="s">
        <v>14</v>
      </c>
      <c r="B24" s="9">
        <f>B22*B21*B20*B19</f>
        <v>29520</v>
      </c>
    </row>
    <row r="25" spans="1:4" x14ac:dyDescent="0.55000000000000004">
      <c r="D25" s="2" t="s">
        <v>21</v>
      </c>
    </row>
    <row r="26" spans="1:4" x14ac:dyDescent="0.55000000000000004">
      <c r="A26" s="2" t="s">
        <v>18</v>
      </c>
      <c r="B26" s="4">
        <f>D26</f>
        <v>0.80885700060457344</v>
      </c>
      <c r="D26" s="4">
        <f>(545862/D27)/12</f>
        <v>0.80885700060457344</v>
      </c>
    </row>
    <row r="27" spans="1:4" x14ac:dyDescent="0.55000000000000004">
      <c r="A27" s="2" t="s">
        <v>19</v>
      </c>
      <c r="B27" s="2">
        <v>12000</v>
      </c>
      <c r="D27" s="2">
        <v>56238</v>
      </c>
    </row>
    <row r="28" spans="1:4" x14ac:dyDescent="0.55000000000000004">
      <c r="B28" s="4"/>
    </row>
    <row r="29" spans="1:4" x14ac:dyDescent="0.55000000000000004">
      <c r="A29" s="2" t="s">
        <v>20</v>
      </c>
      <c r="B29" s="9">
        <f>B27*B26</f>
        <v>9706.2840072548806</v>
      </c>
    </row>
    <row r="30" spans="1:4" x14ac:dyDescent="0.55000000000000004">
      <c r="A30" s="2" t="s">
        <v>22</v>
      </c>
      <c r="B30" s="5">
        <v>2000</v>
      </c>
    </row>
    <row r="31" spans="1:4" x14ac:dyDescent="0.55000000000000004">
      <c r="B31" s="4"/>
    </row>
    <row r="32" spans="1:4" x14ac:dyDescent="0.55000000000000004">
      <c r="A32" s="2" t="s">
        <v>17</v>
      </c>
      <c r="B32" s="5">
        <f>B17-B24-B29-B30</f>
        <v>-5569.1411501120256</v>
      </c>
      <c r="C32" s="2" t="s">
        <v>25</v>
      </c>
      <c r="D32" s="2" t="s">
        <v>24</v>
      </c>
    </row>
  </sheetData>
  <mergeCells count="1">
    <mergeCell ref="B1:C1"/>
  </mergeCells>
  <hyperlinks>
    <hyperlink ref="D16" r:id="rId1" location="2898437-gross-margin" xr:uid="{00000000-0004-0000-0000-000000000000}"/>
  </hyperlinks>
  <pageMargins left="0.7" right="0.7" top="0.75" bottom="0.75" header="0.3" footer="0.3"/>
  <pageSetup paperSize="271" orientation="landscape" horizontalDpi="300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8"/>
  <sheetViews>
    <sheetView workbookViewId="0">
      <selection activeCell="A12" sqref="A12:XFD12"/>
    </sheetView>
  </sheetViews>
  <sheetFormatPr defaultRowHeight="14.4" x14ac:dyDescent="0.55000000000000004"/>
  <cols>
    <col min="1" max="1" width="5.41796875" style="12" customWidth="1"/>
    <col min="2" max="2" width="3.15625" customWidth="1"/>
    <col min="3" max="3" width="6" customWidth="1"/>
  </cols>
  <sheetData>
    <row r="2" spans="1:4" x14ac:dyDescent="0.55000000000000004">
      <c r="A2" s="12">
        <v>1</v>
      </c>
      <c r="C2" t="s">
        <v>27</v>
      </c>
    </row>
    <row r="4" spans="1:4" x14ac:dyDescent="0.55000000000000004">
      <c r="A4" s="12">
        <v>2</v>
      </c>
      <c r="C4" t="s">
        <v>51</v>
      </c>
    </row>
    <row r="6" spans="1:4" x14ac:dyDescent="0.55000000000000004">
      <c r="A6" s="12">
        <v>3</v>
      </c>
      <c r="C6" t="s">
        <v>52</v>
      </c>
    </row>
    <row r="7" spans="1:4" x14ac:dyDescent="0.55000000000000004">
      <c r="D7" t="s">
        <v>53</v>
      </c>
    </row>
    <row r="8" spans="1:4" x14ac:dyDescent="0.55000000000000004">
      <c r="D8" t="s">
        <v>54</v>
      </c>
    </row>
    <row r="9" spans="1:4" x14ac:dyDescent="0.55000000000000004">
      <c r="D9" t="s">
        <v>56</v>
      </c>
    </row>
    <row r="10" spans="1:4" x14ac:dyDescent="0.55000000000000004">
      <c r="D10" t="s">
        <v>55</v>
      </c>
    </row>
    <row r="11" spans="1:4" x14ac:dyDescent="0.55000000000000004">
      <c r="D11" t="s">
        <v>57</v>
      </c>
    </row>
    <row r="13" spans="1:4" x14ac:dyDescent="0.55000000000000004">
      <c r="A13" s="12">
        <v>4</v>
      </c>
      <c r="C13" t="s">
        <v>31</v>
      </c>
    </row>
    <row r="14" spans="1:4" x14ac:dyDescent="0.55000000000000004">
      <c r="D14" t="s">
        <v>32</v>
      </c>
    </row>
    <row r="16" spans="1:4" x14ac:dyDescent="0.55000000000000004">
      <c r="A16" s="12">
        <v>5</v>
      </c>
      <c r="C16" t="s">
        <v>33</v>
      </c>
    </row>
    <row r="18" spans="1:4" x14ac:dyDescent="0.55000000000000004">
      <c r="A18" s="12">
        <v>6</v>
      </c>
      <c r="C18" t="s">
        <v>44</v>
      </c>
    </row>
    <row r="20" spans="1:4" x14ac:dyDescent="0.55000000000000004">
      <c r="A20" s="12">
        <v>7</v>
      </c>
      <c r="C20" t="s">
        <v>43</v>
      </c>
    </row>
    <row r="22" spans="1:4" x14ac:dyDescent="0.55000000000000004">
      <c r="A22" s="12">
        <v>8</v>
      </c>
      <c r="C22" t="s">
        <v>39</v>
      </c>
    </row>
    <row r="24" spans="1:4" x14ac:dyDescent="0.55000000000000004">
      <c r="A24" s="12">
        <v>9</v>
      </c>
      <c r="C24" t="s">
        <v>40</v>
      </c>
    </row>
    <row r="25" spans="1:4" x14ac:dyDescent="0.55000000000000004">
      <c r="D25" t="s">
        <v>41</v>
      </c>
    </row>
    <row r="26" spans="1:4" x14ac:dyDescent="0.55000000000000004">
      <c r="D26" t="s">
        <v>42</v>
      </c>
    </row>
    <row r="29" spans="1:4" x14ac:dyDescent="0.55000000000000004">
      <c r="A29" s="12">
        <v>10</v>
      </c>
      <c r="C29" t="s">
        <v>28</v>
      </c>
    </row>
    <row r="30" spans="1:4" x14ac:dyDescent="0.55000000000000004">
      <c r="D30" t="s">
        <v>47</v>
      </c>
    </row>
    <row r="31" spans="1:4" x14ac:dyDescent="0.55000000000000004">
      <c r="D31" t="s">
        <v>48</v>
      </c>
    </row>
    <row r="32" spans="1:4" x14ac:dyDescent="0.55000000000000004">
      <c r="D32" t="s">
        <v>29</v>
      </c>
    </row>
    <row r="33" spans="1:4" x14ac:dyDescent="0.55000000000000004">
      <c r="D33" t="s">
        <v>45</v>
      </c>
    </row>
    <row r="34" spans="1:4" x14ac:dyDescent="0.55000000000000004">
      <c r="D34" t="s">
        <v>46</v>
      </c>
    </row>
    <row r="37" spans="1:4" x14ac:dyDescent="0.55000000000000004">
      <c r="A37" s="12">
        <v>11</v>
      </c>
      <c r="C37" t="s">
        <v>30</v>
      </c>
    </row>
    <row r="39" spans="1:4" x14ac:dyDescent="0.55000000000000004">
      <c r="A39" s="12">
        <v>12</v>
      </c>
      <c r="C39" t="s">
        <v>34</v>
      </c>
    </row>
    <row r="40" spans="1:4" x14ac:dyDescent="0.55000000000000004">
      <c r="D40" t="s">
        <v>35</v>
      </c>
    </row>
    <row r="41" spans="1:4" x14ac:dyDescent="0.55000000000000004">
      <c r="D41" t="s">
        <v>36</v>
      </c>
    </row>
    <row r="43" spans="1:4" x14ac:dyDescent="0.55000000000000004">
      <c r="A43" s="12">
        <v>13</v>
      </c>
      <c r="C43" t="s">
        <v>37</v>
      </c>
    </row>
    <row r="44" spans="1:4" x14ac:dyDescent="0.55000000000000004">
      <c r="A44" s="12">
        <v>14</v>
      </c>
      <c r="C44" t="s">
        <v>50</v>
      </c>
    </row>
    <row r="46" spans="1:4" x14ac:dyDescent="0.55000000000000004">
      <c r="A46" s="12">
        <v>15</v>
      </c>
      <c r="C46" t="s">
        <v>38</v>
      </c>
    </row>
    <row r="48" spans="1:4" x14ac:dyDescent="0.55000000000000004">
      <c r="A48" s="12">
        <v>16</v>
      </c>
      <c r="C48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7"/>
  <sheetViews>
    <sheetView workbookViewId="0">
      <selection activeCell="D6" sqref="D6"/>
    </sheetView>
  </sheetViews>
  <sheetFormatPr defaultRowHeight="14.4" x14ac:dyDescent="0.55000000000000004"/>
  <cols>
    <col min="5" max="5" width="9.15625" style="12"/>
  </cols>
  <sheetData>
    <row r="2" spans="2:8" x14ac:dyDescent="0.55000000000000004">
      <c r="E2" s="12" t="s">
        <v>59</v>
      </c>
    </row>
    <row r="4" spans="2:8" x14ac:dyDescent="0.55000000000000004">
      <c r="C4" t="s">
        <v>71</v>
      </c>
    </row>
    <row r="5" spans="2:8" x14ac:dyDescent="0.55000000000000004">
      <c r="D5" t="s">
        <v>73</v>
      </c>
    </row>
    <row r="6" spans="2:8" x14ac:dyDescent="0.55000000000000004">
      <c r="D6" t="s">
        <v>72</v>
      </c>
    </row>
    <row r="8" spans="2:8" x14ac:dyDescent="0.55000000000000004">
      <c r="B8" s="12" t="s">
        <v>58</v>
      </c>
      <c r="E8" s="12" t="s">
        <v>63</v>
      </c>
      <c r="H8" s="12" t="s">
        <v>61</v>
      </c>
    </row>
    <row r="10" spans="2:8" x14ac:dyDescent="0.55000000000000004">
      <c r="C10" s="12" t="s">
        <v>65</v>
      </c>
    </row>
    <row r="12" spans="2:8" x14ac:dyDescent="0.55000000000000004">
      <c r="F12" t="s">
        <v>60</v>
      </c>
    </row>
    <row r="14" spans="2:8" x14ac:dyDescent="0.55000000000000004">
      <c r="G14" s="12" t="s">
        <v>62</v>
      </c>
    </row>
    <row r="16" spans="2:8" x14ac:dyDescent="0.55000000000000004">
      <c r="E16" s="12" t="s">
        <v>64</v>
      </c>
    </row>
    <row r="21" spans="4:6" x14ac:dyDescent="0.55000000000000004">
      <c r="E21" s="12" t="s">
        <v>66</v>
      </c>
    </row>
    <row r="22" spans="4:6" x14ac:dyDescent="0.55000000000000004">
      <c r="D22" t="s">
        <v>68</v>
      </c>
      <c r="F22" t="s">
        <v>59</v>
      </c>
    </row>
    <row r="23" spans="4:6" x14ac:dyDescent="0.55000000000000004">
      <c r="E23" s="12" t="s">
        <v>67</v>
      </c>
    </row>
    <row r="25" spans="4:6" x14ac:dyDescent="0.55000000000000004">
      <c r="E25" s="12" t="s">
        <v>69</v>
      </c>
    </row>
    <row r="26" spans="4:6" x14ac:dyDescent="0.55000000000000004">
      <c r="D26" t="s">
        <v>68</v>
      </c>
      <c r="F26" t="s">
        <v>59</v>
      </c>
    </row>
    <row r="27" spans="4:6" x14ac:dyDescent="0.55000000000000004">
      <c r="E27" s="1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analysis</vt:lpstr>
      <vt:lpstr>notes</vt:lpstr>
      <vt:lpstr>competitive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dcterms:created xsi:type="dcterms:W3CDTF">2019-05-11T16:08:10Z</dcterms:created>
  <dcterms:modified xsi:type="dcterms:W3CDTF">2019-05-22T23:54:56Z</dcterms:modified>
</cp:coreProperties>
</file>