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so\Dropbox\EOU\tuition advisory committee\"/>
    </mc:Choice>
  </mc:AlternateContent>
  <xr:revisionPtr revIDLastSave="0" documentId="13_ncr:1_{25845EF3-5F4E-43AC-BE61-FF1FD6F05B5F}" xr6:coauthVersionLast="46" xr6:coauthVersionMax="46" xr10:uidLastSave="{00000000-0000-0000-0000-000000000000}"/>
  <bookViews>
    <workbookView xWindow="4815" yWindow="3600" windowWidth="21600" windowHeight="11385" activeTab="1" xr2:uid="{2F9EB17E-F3D0-40BD-9892-B0BA76333803}"/>
  </bookViews>
  <sheets>
    <sheet name="degrees" sheetId="1" r:id="rId1"/>
    <sheet name="totals" sheetId="4" r:id="rId2"/>
    <sheet name="resident" sheetId="2" r:id="rId3"/>
    <sheet name="non-resident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" i="4" l="1"/>
  <c r="B41" i="3"/>
  <c r="C41" i="3"/>
  <c r="D41" i="3"/>
  <c r="E41" i="3"/>
  <c r="F41" i="3"/>
  <c r="G41" i="3"/>
  <c r="H41" i="3"/>
  <c r="I41" i="3"/>
  <c r="J41" i="3"/>
  <c r="C41" i="4"/>
  <c r="B19" i="4"/>
  <c r="B41" i="4" s="1"/>
  <c r="C19" i="4"/>
  <c r="F19" i="4"/>
  <c r="F41" i="4" s="1"/>
  <c r="G19" i="4"/>
  <c r="G41" i="4" s="1"/>
  <c r="H19" i="4"/>
  <c r="I19" i="4"/>
  <c r="I41" i="4" s="1"/>
  <c r="J19" i="3"/>
  <c r="B41" i="2"/>
  <c r="C41" i="2"/>
  <c r="D41" i="2"/>
  <c r="F41" i="2"/>
  <c r="G41" i="2"/>
  <c r="H41" i="2"/>
  <c r="I41" i="2"/>
  <c r="J41" i="2"/>
  <c r="J19" i="2"/>
  <c r="I18" i="1"/>
  <c r="I18" i="4"/>
  <c r="I40" i="4" s="1"/>
  <c r="I17" i="4"/>
  <c r="H18" i="4"/>
  <c r="H41" i="4" s="1"/>
  <c r="H17" i="4"/>
  <c r="G18" i="4"/>
  <c r="G17" i="4"/>
  <c r="F18" i="4"/>
  <c r="F17" i="4"/>
  <c r="E18" i="4"/>
  <c r="J18" i="4" s="1"/>
  <c r="E17" i="4"/>
  <c r="D18" i="4"/>
  <c r="D19" i="4" s="1"/>
  <c r="D17" i="4"/>
  <c r="C18" i="4"/>
  <c r="C17" i="4"/>
  <c r="B18" i="4"/>
  <c r="B17" i="4"/>
  <c r="B39" i="3"/>
  <c r="C39" i="3"/>
  <c r="D39" i="3"/>
  <c r="E39" i="3"/>
  <c r="F39" i="3"/>
  <c r="G39" i="3"/>
  <c r="H39" i="3"/>
  <c r="I39" i="3"/>
  <c r="B40" i="3"/>
  <c r="C40" i="3"/>
  <c r="D40" i="3"/>
  <c r="E40" i="3"/>
  <c r="F40" i="3"/>
  <c r="G40" i="3"/>
  <c r="H40" i="3"/>
  <c r="I40" i="3"/>
  <c r="J18" i="3"/>
  <c r="J40" i="3" s="1"/>
  <c r="J17" i="3"/>
  <c r="C39" i="2"/>
  <c r="D39" i="2"/>
  <c r="E39" i="2"/>
  <c r="F39" i="2"/>
  <c r="G39" i="2"/>
  <c r="H39" i="2"/>
  <c r="I39" i="2"/>
  <c r="C40" i="2"/>
  <c r="D40" i="2"/>
  <c r="E40" i="2"/>
  <c r="F40" i="2"/>
  <c r="G40" i="2"/>
  <c r="H40" i="2"/>
  <c r="I40" i="2"/>
  <c r="B39" i="2"/>
  <c r="B40" i="2"/>
  <c r="J18" i="2"/>
  <c r="J40" i="2" s="1"/>
  <c r="J17" i="2"/>
  <c r="E19" i="4" l="1"/>
  <c r="E41" i="4" s="1"/>
  <c r="J19" i="4"/>
  <c r="J41" i="4" s="1"/>
  <c r="D41" i="4"/>
  <c r="B40" i="4"/>
  <c r="F40" i="4"/>
  <c r="H40" i="4"/>
  <c r="G40" i="4"/>
  <c r="D40" i="4"/>
  <c r="C40" i="4"/>
  <c r="E40" i="4"/>
  <c r="J17" i="4"/>
  <c r="J40" i="4" s="1"/>
  <c r="B26" i="3" l="1"/>
  <c r="C26" i="3"/>
  <c r="D26" i="3"/>
  <c r="E26" i="3"/>
  <c r="F26" i="3"/>
  <c r="G26" i="3"/>
  <c r="H26" i="3"/>
  <c r="I26" i="3"/>
  <c r="B27" i="3"/>
  <c r="C27" i="3"/>
  <c r="D27" i="3"/>
  <c r="E27" i="3"/>
  <c r="F27" i="3"/>
  <c r="G27" i="3"/>
  <c r="H27" i="3"/>
  <c r="I27" i="3"/>
  <c r="B28" i="3"/>
  <c r="C28" i="3"/>
  <c r="D28" i="3"/>
  <c r="E28" i="3"/>
  <c r="F28" i="3"/>
  <c r="G28" i="3"/>
  <c r="H28" i="3"/>
  <c r="I28" i="3"/>
  <c r="B29" i="3"/>
  <c r="C29" i="3"/>
  <c r="D29" i="3"/>
  <c r="E29" i="3"/>
  <c r="F29" i="3"/>
  <c r="G29" i="3"/>
  <c r="H29" i="3"/>
  <c r="I29" i="3"/>
  <c r="B30" i="3"/>
  <c r="C30" i="3"/>
  <c r="D30" i="3"/>
  <c r="E30" i="3"/>
  <c r="F30" i="3"/>
  <c r="G30" i="3"/>
  <c r="H30" i="3"/>
  <c r="I30" i="3"/>
  <c r="B31" i="3"/>
  <c r="C31" i="3"/>
  <c r="D31" i="3"/>
  <c r="E31" i="3"/>
  <c r="F31" i="3"/>
  <c r="G31" i="3"/>
  <c r="H31" i="3"/>
  <c r="I31" i="3"/>
  <c r="B32" i="3"/>
  <c r="C32" i="3"/>
  <c r="D32" i="3"/>
  <c r="E32" i="3"/>
  <c r="F32" i="3"/>
  <c r="G32" i="3"/>
  <c r="H32" i="3"/>
  <c r="I32" i="3"/>
  <c r="B33" i="3"/>
  <c r="C33" i="3"/>
  <c r="D33" i="3"/>
  <c r="E33" i="3"/>
  <c r="F33" i="3"/>
  <c r="G33" i="3"/>
  <c r="H33" i="3"/>
  <c r="I33" i="3"/>
  <c r="B34" i="3"/>
  <c r="C34" i="3"/>
  <c r="D34" i="3"/>
  <c r="E34" i="3"/>
  <c r="F34" i="3"/>
  <c r="G34" i="3"/>
  <c r="H34" i="3"/>
  <c r="I34" i="3"/>
  <c r="B35" i="3"/>
  <c r="C35" i="3"/>
  <c r="D35" i="3"/>
  <c r="E35" i="3"/>
  <c r="F35" i="3"/>
  <c r="G35" i="3"/>
  <c r="H35" i="3"/>
  <c r="I35" i="3"/>
  <c r="B36" i="3"/>
  <c r="C36" i="3"/>
  <c r="D36" i="3"/>
  <c r="E36" i="3"/>
  <c r="F36" i="3"/>
  <c r="G36" i="3"/>
  <c r="H36" i="3"/>
  <c r="I36" i="3"/>
  <c r="B37" i="3"/>
  <c r="C37" i="3"/>
  <c r="D37" i="3"/>
  <c r="E37" i="3"/>
  <c r="F37" i="3"/>
  <c r="G37" i="3"/>
  <c r="H37" i="3"/>
  <c r="I37" i="3"/>
  <c r="B38" i="3"/>
  <c r="C38" i="3"/>
  <c r="D38" i="3"/>
  <c r="E38" i="3"/>
  <c r="F38" i="3"/>
  <c r="G38" i="3"/>
  <c r="H38" i="3"/>
  <c r="I38" i="3"/>
  <c r="C25" i="3"/>
  <c r="D25" i="3"/>
  <c r="E25" i="3"/>
  <c r="F25" i="3"/>
  <c r="G25" i="3"/>
  <c r="H25" i="3"/>
  <c r="I25" i="3"/>
  <c r="B25" i="3"/>
  <c r="C24" i="3"/>
  <c r="D24" i="3"/>
  <c r="E24" i="3"/>
  <c r="F24" i="3"/>
  <c r="G24" i="3"/>
  <c r="H24" i="3"/>
  <c r="I24" i="3"/>
  <c r="J24" i="3"/>
  <c r="B24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25" i="3"/>
  <c r="B26" i="2"/>
  <c r="C26" i="2"/>
  <c r="D26" i="2"/>
  <c r="E26" i="2"/>
  <c r="F26" i="2"/>
  <c r="G26" i="2"/>
  <c r="H26" i="2"/>
  <c r="I26" i="2"/>
  <c r="B27" i="2"/>
  <c r="C27" i="2"/>
  <c r="D27" i="2"/>
  <c r="E27" i="2"/>
  <c r="F27" i="2"/>
  <c r="G27" i="2"/>
  <c r="H27" i="2"/>
  <c r="I27" i="2"/>
  <c r="B28" i="2"/>
  <c r="C28" i="2"/>
  <c r="D28" i="2"/>
  <c r="E28" i="2"/>
  <c r="F28" i="2"/>
  <c r="G28" i="2"/>
  <c r="H28" i="2"/>
  <c r="I28" i="2"/>
  <c r="B29" i="2"/>
  <c r="C29" i="2"/>
  <c r="D29" i="2"/>
  <c r="E29" i="2"/>
  <c r="F29" i="2"/>
  <c r="G29" i="2"/>
  <c r="H29" i="2"/>
  <c r="I29" i="2"/>
  <c r="B30" i="2"/>
  <c r="C30" i="2"/>
  <c r="D30" i="2"/>
  <c r="E30" i="2"/>
  <c r="F30" i="2"/>
  <c r="G30" i="2"/>
  <c r="H30" i="2"/>
  <c r="I30" i="2"/>
  <c r="B31" i="2"/>
  <c r="C31" i="2"/>
  <c r="D31" i="2"/>
  <c r="E31" i="2"/>
  <c r="F31" i="2"/>
  <c r="G31" i="2"/>
  <c r="H31" i="2"/>
  <c r="I31" i="2"/>
  <c r="B32" i="2"/>
  <c r="C32" i="2"/>
  <c r="D32" i="2"/>
  <c r="E32" i="2"/>
  <c r="F32" i="2"/>
  <c r="G32" i="2"/>
  <c r="H32" i="2"/>
  <c r="I32" i="2"/>
  <c r="B33" i="2"/>
  <c r="C33" i="2"/>
  <c r="D33" i="2"/>
  <c r="E33" i="2"/>
  <c r="F33" i="2"/>
  <c r="G33" i="2"/>
  <c r="H33" i="2"/>
  <c r="I33" i="2"/>
  <c r="B34" i="2"/>
  <c r="C34" i="2"/>
  <c r="D34" i="2"/>
  <c r="E34" i="2"/>
  <c r="F34" i="2"/>
  <c r="G34" i="2"/>
  <c r="H34" i="2"/>
  <c r="I34" i="2"/>
  <c r="B35" i="2"/>
  <c r="C35" i="2"/>
  <c r="D35" i="2"/>
  <c r="E35" i="2"/>
  <c r="F35" i="2"/>
  <c r="G35" i="2"/>
  <c r="H35" i="2"/>
  <c r="I35" i="2"/>
  <c r="B36" i="2"/>
  <c r="C36" i="2"/>
  <c r="D36" i="2"/>
  <c r="E36" i="2"/>
  <c r="F36" i="2"/>
  <c r="G36" i="2"/>
  <c r="H36" i="2"/>
  <c r="I36" i="2"/>
  <c r="B37" i="2"/>
  <c r="C37" i="2"/>
  <c r="D37" i="2"/>
  <c r="E37" i="2"/>
  <c r="F37" i="2"/>
  <c r="G37" i="2"/>
  <c r="H37" i="2"/>
  <c r="I37" i="2"/>
  <c r="B38" i="2"/>
  <c r="C38" i="2"/>
  <c r="D38" i="2"/>
  <c r="E38" i="2"/>
  <c r="F38" i="2"/>
  <c r="G38" i="2"/>
  <c r="H38" i="2"/>
  <c r="I38" i="2"/>
  <c r="C25" i="2"/>
  <c r="D25" i="2"/>
  <c r="E25" i="2"/>
  <c r="F25" i="2"/>
  <c r="G25" i="2"/>
  <c r="H25" i="2"/>
  <c r="I25" i="2"/>
  <c r="B25" i="2"/>
  <c r="C24" i="2"/>
  <c r="D24" i="2"/>
  <c r="E24" i="2"/>
  <c r="F24" i="2"/>
  <c r="G24" i="2"/>
  <c r="H24" i="2"/>
  <c r="I24" i="2"/>
  <c r="J24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25" i="2"/>
  <c r="B24" i="2"/>
  <c r="A39" i="4"/>
  <c r="C24" i="4"/>
  <c r="D24" i="4"/>
  <c r="E24" i="4"/>
  <c r="F24" i="4"/>
  <c r="G24" i="4"/>
  <c r="H24" i="4"/>
  <c r="I24" i="4"/>
  <c r="J24" i="4"/>
  <c r="B24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25" i="4"/>
  <c r="B3" i="4"/>
  <c r="C3" i="4"/>
  <c r="D3" i="4"/>
  <c r="E3" i="4"/>
  <c r="F3" i="4"/>
  <c r="G3" i="4"/>
  <c r="H3" i="4"/>
  <c r="I3" i="4"/>
  <c r="B4" i="4"/>
  <c r="C4" i="4"/>
  <c r="D4" i="4"/>
  <c r="D26" i="4" s="1"/>
  <c r="E4" i="4"/>
  <c r="F4" i="4"/>
  <c r="G4" i="4"/>
  <c r="G26" i="4" s="1"/>
  <c r="H4" i="4"/>
  <c r="H26" i="4" s="1"/>
  <c r="I4" i="4"/>
  <c r="I26" i="4" s="1"/>
  <c r="B5" i="4"/>
  <c r="C5" i="4"/>
  <c r="D5" i="4"/>
  <c r="E5" i="4"/>
  <c r="F5" i="4"/>
  <c r="F27" i="4" s="1"/>
  <c r="G5" i="4"/>
  <c r="G27" i="4" s="1"/>
  <c r="H5" i="4"/>
  <c r="H27" i="4" s="1"/>
  <c r="I5" i="4"/>
  <c r="B6" i="4"/>
  <c r="B28" i="4" s="1"/>
  <c r="C6" i="4"/>
  <c r="D6" i="4"/>
  <c r="D28" i="4" s="1"/>
  <c r="E6" i="4"/>
  <c r="F6" i="4"/>
  <c r="G6" i="4"/>
  <c r="G28" i="4" s="1"/>
  <c r="H6" i="4"/>
  <c r="H28" i="4" s="1"/>
  <c r="I6" i="4"/>
  <c r="I28" i="4" s="1"/>
  <c r="B7" i="4"/>
  <c r="C7" i="4"/>
  <c r="D7" i="4"/>
  <c r="E7" i="4"/>
  <c r="E29" i="4" s="1"/>
  <c r="F7" i="4"/>
  <c r="G7" i="4"/>
  <c r="G29" i="4" s="1"/>
  <c r="H7" i="4"/>
  <c r="H29" i="4" s="1"/>
  <c r="I7" i="4"/>
  <c r="I29" i="4" s="1"/>
  <c r="B8" i="4"/>
  <c r="C8" i="4"/>
  <c r="C30" i="4" s="1"/>
  <c r="D8" i="4"/>
  <c r="D30" i="4" s="1"/>
  <c r="E8" i="4"/>
  <c r="E30" i="4" s="1"/>
  <c r="F8" i="4"/>
  <c r="F30" i="4" s="1"/>
  <c r="G8" i="4"/>
  <c r="G30" i="4" s="1"/>
  <c r="H8" i="4"/>
  <c r="H30" i="4" s="1"/>
  <c r="I8" i="4"/>
  <c r="I30" i="4" s="1"/>
  <c r="B9" i="4"/>
  <c r="C9" i="4"/>
  <c r="D9" i="4"/>
  <c r="D31" i="4" s="1"/>
  <c r="E9" i="4"/>
  <c r="E31" i="4" s="1"/>
  <c r="F9" i="4"/>
  <c r="F31" i="4" s="1"/>
  <c r="G9" i="4"/>
  <c r="G31" i="4" s="1"/>
  <c r="H9" i="4"/>
  <c r="I9" i="4"/>
  <c r="I31" i="4" s="1"/>
  <c r="B10" i="4"/>
  <c r="B32" i="4" s="1"/>
  <c r="C10" i="4"/>
  <c r="D10" i="4"/>
  <c r="D32" i="4" s="1"/>
  <c r="E10" i="4"/>
  <c r="E32" i="4" s="1"/>
  <c r="F10" i="4"/>
  <c r="F32" i="4" s="1"/>
  <c r="G10" i="4"/>
  <c r="G32" i="4" s="1"/>
  <c r="H10" i="4"/>
  <c r="H32" i="4" s="1"/>
  <c r="I10" i="4"/>
  <c r="I32" i="4" s="1"/>
  <c r="B11" i="4"/>
  <c r="C11" i="4"/>
  <c r="C33" i="4" s="1"/>
  <c r="D11" i="4"/>
  <c r="E11" i="4"/>
  <c r="E33" i="4" s="1"/>
  <c r="F11" i="4"/>
  <c r="G11" i="4"/>
  <c r="G33" i="4" s="1"/>
  <c r="H11" i="4"/>
  <c r="I11" i="4"/>
  <c r="I33" i="4" s="1"/>
  <c r="B12" i="4"/>
  <c r="C12" i="4"/>
  <c r="C34" i="4" s="1"/>
  <c r="D12" i="4"/>
  <c r="E12" i="4"/>
  <c r="E34" i="4" s="1"/>
  <c r="F12" i="4"/>
  <c r="F34" i="4" s="1"/>
  <c r="G12" i="4"/>
  <c r="G34" i="4" s="1"/>
  <c r="H12" i="4"/>
  <c r="H34" i="4" s="1"/>
  <c r="I12" i="4"/>
  <c r="I34" i="4" s="1"/>
  <c r="B13" i="4"/>
  <c r="B35" i="4" s="1"/>
  <c r="C13" i="4"/>
  <c r="D13" i="4"/>
  <c r="D35" i="4" s="1"/>
  <c r="E13" i="4"/>
  <c r="E35" i="4" s="1"/>
  <c r="F13" i="4"/>
  <c r="F35" i="4" s="1"/>
  <c r="G13" i="4"/>
  <c r="G35" i="4" s="1"/>
  <c r="H13" i="4"/>
  <c r="H35" i="4" s="1"/>
  <c r="I13" i="4"/>
  <c r="I35" i="4" s="1"/>
  <c r="B14" i="4"/>
  <c r="B36" i="4" s="1"/>
  <c r="C14" i="4"/>
  <c r="D14" i="4"/>
  <c r="E14" i="4"/>
  <c r="E36" i="4" s="1"/>
  <c r="F14" i="4"/>
  <c r="F36" i="4" s="1"/>
  <c r="G14" i="4"/>
  <c r="G36" i="4" s="1"/>
  <c r="H14" i="4"/>
  <c r="I14" i="4"/>
  <c r="I36" i="4" s="1"/>
  <c r="B15" i="4"/>
  <c r="B37" i="4" s="1"/>
  <c r="C15" i="4"/>
  <c r="C37" i="4" s="1"/>
  <c r="D15" i="4"/>
  <c r="E15" i="4"/>
  <c r="F15" i="4"/>
  <c r="F37" i="4" s="1"/>
  <c r="G15" i="4"/>
  <c r="G37" i="4" s="1"/>
  <c r="H15" i="4"/>
  <c r="H37" i="4" s="1"/>
  <c r="I15" i="4"/>
  <c r="I37" i="4" s="1"/>
  <c r="B16" i="4"/>
  <c r="B38" i="4" s="1"/>
  <c r="C16" i="4"/>
  <c r="D16" i="4"/>
  <c r="E16" i="4"/>
  <c r="F16" i="4"/>
  <c r="G16" i="4"/>
  <c r="H16" i="4"/>
  <c r="I16" i="4"/>
  <c r="G2" i="4"/>
  <c r="H2" i="4"/>
  <c r="I2" i="4"/>
  <c r="F2" i="4"/>
  <c r="E2" i="4"/>
  <c r="D2" i="4"/>
  <c r="C2" i="4"/>
  <c r="B2" i="4"/>
  <c r="J3" i="3"/>
  <c r="J4" i="3"/>
  <c r="J5" i="3"/>
  <c r="J6" i="3"/>
  <c r="J7" i="3"/>
  <c r="J8" i="3"/>
  <c r="J9" i="3"/>
  <c r="J10" i="3"/>
  <c r="J11" i="3"/>
  <c r="J33" i="3" s="1"/>
  <c r="J12" i="3"/>
  <c r="J13" i="3"/>
  <c r="J14" i="3"/>
  <c r="J15" i="3"/>
  <c r="J16" i="3"/>
  <c r="J39" i="3" s="1"/>
  <c r="J2" i="3"/>
  <c r="J3" i="2"/>
  <c r="J4" i="2"/>
  <c r="J26" i="2" s="1"/>
  <c r="J5" i="2"/>
  <c r="J6" i="2"/>
  <c r="J7" i="2"/>
  <c r="J29" i="2" s="1"/>
  <c r="J8" i="2"/>
  <c r="J30" i="2" s="1"/>
  <c r="J9" i="2"/>
  <c r="J10" i="2"/>
  <c r="J11" i="2"/>
  <c r="J33" i="2" s="1"/>
  <c r="J12" i="2"/>
  <c r="J34" i="2" s="1"/>
  <c r="J13" i="2"/>
  <c r="J14" i="2"/>
  <c r="J15" i="2"/>
  <c r="J37" i="2" s="1"/>
  <c r="J16" i="2"/>
  <c r="J2" i="2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3" i="1"/>
  <c r="C27" i="4" l="1"/>
  <c r="H33" i="4"/>
  <c r="H36" i="4"/>
  <c r="F28" i="4"/>
  <c r="B27" i="4"/>
  <c r="D27" i="4"/>
  <c r="H31" i="4"/>
  <c r="I27" i="4"/>
  <c r="J36" i="3"/>
  <c r="J28" i="3"/>
  <c r="B30" i="4"/>
  <c r="C36" i="4"/>
  <c r="B33" i="4"/>
  <c r="B31" i="4"/>
  <c r="C32" i="4"/>
  <c r="B29" i="4"/>
  <c r="C35" i="4"/>
  <c r="J25" i="3"/>
  <c r="J25" i="2"/>
  <c r="J32" i="3"/>
  <c r="J32" i="2"/>
  <c r="J31" i="3"/>
  <c r="J38" i="2"/>
  <c r="J39" i="2"/>
  <c r="F33" i="4"/>
  <c r="C28" i="4"/>
  <c r="F38" i="4"/>
  <c r="F39" i="4"/>
  <c r="B26" i="4"/>
  <c r="I38" i="4"/>
  <c r="I39" i="4"/>
  <c r="E38" i="4"/>
  <c r="E39" i="4"/>
  <c r="J36" i="2"/>
  <c r="J28" i="2"/>
  <c r="J35" i="3"/>
  <c r="J27" i="3"/>
  <c r="H38" i="4"/>
  <c r="H39" i="4"/>
  <c r="D38" i="4"/>
  <c r="D39" i="4"/>
  <c r="J35" i="2"/>
  <c r="J31" i="2"/>
  <c r="J27" i="2"/>
  <c r="J38" i="3"/>
  <c r="J34" i="3"/>
  <c r="J30" i="3"/>
  <c r="J26" i="3"/>
  <c r="G38" i="4"/>
  <c r="G39" i="4"/>
  <c r="C38" i="4"/>
  <c r="C39" i="4"/>
  <c r="C31" i="4"/>
  <c r="J37" i="3"/>
  <c r="J29" i="3"/>
  <c r="F26" i="4"/>
  <c r="F29" i="4"/>
  <c r="C29" i="4"/>
  <c r="B25" i="4"/>
  <c r="B39" i="4"/>
  <c r="C26" i="4"/>
  <c r="D34" i="4"/>
  <c r="E37" i="4"/>
  <c r="E26" i="4"/>
  <c r="E28" i="4"/>
  <c r="E25" i="4"/>
  <c r="D36" i="4"/>
  <c r="G25" i="4"/>
  <c r="F25" i="4"/>
  <c r="E27" i="4"/>
  <c r="D33" i="4"/>
  <c r="D29" i="4"/>
  <c r="D25" i="4"/>
  <c r="C25" i="4"/>
  <c r="I25" i="4"/>
  <c r="H25" i="4"/>
  <c r="D37" i="4"/>
  <c r="J14" i="4"/>
  <c r="J12" i="4"/>
  <c r="J2" i="4"/>
  <c r="B34" i="4"/>
  <c r="J11" i="4"/>
  <c r="J9" i="4"/>
  <c r="J8" i="4"/>
  <c r="J5" i="4"/>
  <c r="J6" i="4"/>
  <c r="J15" i="4"/>
  <c r="J16" i="4"/>
  <c r="J7" i="4"/>
  <c r="J13" i="4"/>
  <c r="J10" i="4"/>
  <c r="J3" i="4"/>
  <c r="J4" i="4"/>
  <c r="J32" i="4" l="1"/>
  <c r="J38" i="4"/>
  <c r="J39" i="4"/>
  <c r="J35" i="4"/>
  <c r="J30" i="4"/>
  <c r="J25" i="4"/>
  <c r="J29" i="4"/>
  <c r="J28" i="4"/>
  <c r="J37" i="4"/>
  <c r="J34" i="4"/>
  <c r="J33" i="4"/>
  <c r="J36" i="4"/>
  <c r="J31" i="4"/>
  <c r="J26" i="4"/>
  <c r="J27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Wilson</author>
    <author>wilson</author>
  </authors>
  <commentList>
    <comment ref="I9" authorId="0" shapeId="0" xr:uid="{2B9F37CF-407C-45A5-AAE6-7F46A4A8C5CC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B10" authorId="0" shapeId="0" xr:uid="{3B7E4260-934C-45CA-B894-B57B86C497DE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F10" authorId="0" shapeId="0" xr:uid="{08A0E9F4-CC28-474C-96BE-70050E437965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G10" authorId="0" shapeId="0" xr:uid="{077119CD-6E34-4827-89BB-561DC3609FB8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H11" authorId="0" shapeId="0" xr:uid="{D2E15EDB-FD09-4F4A-8EE5-660ED48D7C85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D12" authorId="0" shapeId="0" xr:uid="{625B300E-65DF-4B05-8F89-1FB2A9050D76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OSU - Co + OSU - Ca
28,861</t>
        </r>
      </text>
    </comment>
    <comment ref="F12" authorId="0" shapeId="0" xr:uid="{C4E43FD3-8476-4EB0-BD44-8FDFF07EDA49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cross-over</t>
        </r>
      </text>
    </comment>
    <comment ref="J12" authorId="0" shapeId="0" xr:uid="{32F64D6C-7FB2-4596-9546-E40ED59FCFE4}">
      <text>
        <r>
          <rPr>
            <b/>
            <sz val="9"/>
            <color indexed="81"/>
            <rFont val="Tahoma"/>
            <family val="2"/>
          </rPr>
          <t>Wilson:</t>
        </r>
        <r>
          <rPr>
            <sz val="9"/>
            <color indexed="81"/>
            <rFont val="Tahoma"/>
            <family val="2"/>
          </rPr>
          <t xml:space="preserve">
peak</t>
        </r>
      </text>
    </comment>
    <comment ref="A30" authorId="1" shapeId="0" xr:uid="{040DA28E-2003-4D6B-AD24-21887F20A47D}">
      <text>
        <r>
          <rPr>
            <b/>
            <sz val="9"/>
            <color indexed="81"/>
            <rFont val="Tahoma"/>
            <charset val="1"/>
          </rPr>
          <t>wilson:</t>
        </r>
        <r>
          <rPr>
            <sz val="9"/>
            <color indexed="81"/>
            <rFont val="Tahoma"/>
            <charset val="1"/>
          </rPr>
          <t xml:space="preserve">
recession</t>
        </r>
      </text>
    </comment>
  </commentList>
</comments>
</file>

<file path=xl/sharedStrings.xml><?xml version="1.0" encoding="utf-8"?>
<sst xmlns="http://schemas.openxmlformats.org/spreadsheetml/2006/main" count="74" uniqueCount="40">
  <si>
    <t>2002-03</t>
  </si>
  <si>
    <t>2003-04</t>
  </si>
  <si>
    <t>2004-05</t>
  </si>
  <si>
    <t>2005-06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</si>
  <si>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</si>
  <si>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</si>
  <si>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</si>
  <si>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</si>
  <si>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</si>
  <si>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</si>
  <si>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</si>
  <si>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</si>
  <si>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</si>
  <si>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</si>
  <si>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2016-17</t>
  </si>
  <si>
    <t>EOU</t>
  </si>
  <si>
    <t>OIT</t>
  </si>
  <si>
    <t>OSU</t>
  </si>
  <si>
    <t>PSU</t>
  </si>
  <si>
    <t>SOU</t>
  </si>
  <si>
    <t>UO</t>
  </si>
  <si>
    <t>WOU</t>
  </si>
  <si>
    <t>total</t>
  </si>
  <si>
    <t>enroll</t>
  </si>
  <si>
    <t>FTE</t>
  </si>
  <si>
    <t>%</t>
  </si>
  <si>
    <t>https://www.oregon.gov/highered/research/Documents/Student/Univ-Fall-enrollment-resident-headcount-historical.pdf</t>
  </si>
  <si>
    <t>﻿</t>
  </si>
  <si>
    <t>OSU - Co</t>
  </si>
  <si>
    <t>OSU - Ca</t>
  </si>
  <si>
    <t>2017-18</t>
  </si>
  <si>
    <t>2018-19</t>
  </si>
  <si>
    <t>source:</t>
  </si>
  <si>
    <t>https://www.oregon.gov/highered/research/Documents/Student/Univ-Fall-enrollment-nonresident-headcount-historical.pdf</t>
  </si>
  <si>
    <t>calculated based on resident + non-resident</t>
  </si>
  <si>
    <t>https://www.oregon.gov/highered/research/Documents/Student/Univ-4yr-pub-degree-hist-inst.pdf</t>
  </si>
  <si>
    <t>growth (decline) calculated from above</t>
  </si>
  <si>
    <t>https://www.federalreservehistory.org/essays/great_recession_of_200709</t>
  </si>
  <si>
    <t>Oregon University System - Degrees Granted</t>
  </si>
  <si>
    <t xml:space="preserve">  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</si>
</sst>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%;[Red]\(0.0%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33CCFF"/>
      </left>
      <right/>
      <top style="thin">
        <color rgb="FF33CCFF"/>
      </top>
      <bottom style="thin">
        <color rgb="FF33CCFF"/>
      </bottom>
      <diagonal/>
    </border>
    <border>
      <left/>
      <right style="thin">
        <color rgb="FF33CCFF"/>
      </right>
      <top style="thin">
        <color rgb="FF33CCFF"/>
      </top>
      <bottom style="thin">
        <color rgb="FF33CCFF"/>
      </bottom>
      <diagonal/>
    </border>
    <border>
      <left/>
      <right/>
      <top style="thin">
        <color rgb="FF33CCFF"/>
      </top>
      <bottom style="thin">
        <color rgb="FF33CCFF"/>
      </bottom>
      <diagonal/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3" fontId="0" fillId="0" borderId="0" xfId="0" applyNumberFormat="1"/>
    <xf numFmtId="0" fontId="0" fillId="0" borderId="0" xfId="0" applyAlignment="1">
      <alignment horizontal="center"/>
    </xf>
    <xf numFmtId="164" fontId="0" fillId="0" borderId="0" xfId="1" applyNumberFormat="1" applyFont="1"/>
    <xf numFmtId="9" fontId="0" fillId="0" borderId="0" xfId="2" applyFont="1"/>
    <xf numFmtId="165" fontId="0" fillId="0" borderId="0" xfId="2" applyNumberFormat="1" applyFont="1"/>
    <xf numFmtId="0" fontId="2" fillId="0" borderId="0" xfId="0" applyFont="1" applyAlignment="1">
      <alignment horizontal="center"/>
    </xf>
    <xf numFmtId="0" fontId="0" fillId="2" borderId="0" xfId="0" applyFill="1"/>
    <xf numFmtId="165" fontId="0" fillId="2" borderId="0" xfId="2" applyNumberFormat="1" applyFont="1" applyFill="1"/>
    <xf numFmtId="0" fontId="0" fillId="3" borderId="0" xfId="0" applyFill="1"/>
    <xf numFmtId="165" fontId="0" fillId="3" borderId="0" xfId="2" applyNumberFormat="1" applyFont="1" applyFill="1"/>
    <xf numFmtId="3" fontId="0" fillId="0" borderId="1" xfId="0" applyNumberForma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0" xfId="0" applyFont="1"/>
    <xf numFmtId="3" fontId="0" fillId="0" borderId="0" xfId="0" applyNumberFormat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00"/>
      <color rgb="FFFF0000"/>
      <color rgb="FF33CCFF"/>
      <color rgb="FF6600FF"/>
      <color rgb="FFFFCC00"/>
      <color rgb="FF264478"/>
      <color rgb="FFFF6600"/>
      <color rgb="FF003300"/>
      <color rgb="FF00FF0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Oregon University System - Degrees Granted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degrees!$B$2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degrees!$B$3:$B$18</c:f>
              <c:numCache>
                <c:formatCode>General</c:formatCode>
                <c:ptCount val="16"/>
                <c:pt idx="0">
                  <c:v>580</c:v>
                </c:pt>
                <c:pt idx="1">
                  <c:v>660</c:v>
                </c:pt>
                <c:pt idx="2">
                  <c:v>607</c:v>
                </c:pt>
                <c:pt idx="3">
                  <c:v>611</c:v>
                </c:pt>
                <c:pt idx="4">
                  <c:v>673</c:v>
                </c:pt>
                <c:pt idx="5">
                  <c:v>701</c:v>
                </c:pt>
                <c:pt idx="6">
                  <c:v>633</c:v>
                </c:pt>
                <c:pt idx="7">
                  <c:v>685</c:v>
                </c:pt>
                <c:pt idx="8">
                  <c:v>627</c:v>
                </c:pt>
                <c:pt idx="9">
                  <c:v>726</c:v>
                </c:pt>
                <c:pt idx="10">
                  <c:v>764</c:v>
                </c:pt>
                <c:pt idx="11">
                  <c:v>799</c:v>
                </c:pt>
                <c:pt idx="12">
                  <c:v>768</c:v>
                </c:pt>
                <c:pt idx="13">
                  <c:v>805</c:v>
                </c:pt>
                <c:pt idx="14">
                  <c:v>749</c:v>
                </c:pt>
                <c:pt idx="15">
                  <c:v>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42-4E0A-87F3-A02DA509A526}"/>
            </c:ext>
          </c:extLst>
        </c:ser>
        <c:ser>
          <c:idx val="1"/>
          <c:order val="1"/>
          <c:tx>
            <c:strRef>
              <c:f>degrees!$C$2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degrees!$C$3:$C$18</c:f>
              <c:numCache>
                <c:formatCode>General</c:formatCode>
                <c:ptCount val="16"/>
                <c:pt idx="0">
                  <c:v>369</c:v>
                </c:pt>
                <c:pt idx="1">
                  <c:v>410</c:v>
                </c:pt>
                <c:pt idx="2">
                  <c:v>496</c:v>
                </c:pt>
                <c:pt idx="3">
                  <c:v>461</c:v>
                </c:pt>
                <c:pt idx="4">
                  <c:v>492</c:v>
                </c:pt>
                <c:pt idx="5">
                  <c:v>438</c:v>
                </c:pt>
                <c:pt idx="6">
                  <c:v>495</c:v>
                </c:pt>
                <c:pt idx="7">
                  <c:v>497</c:v>
                </c:pt>
                <c:pt idx="8">
                  <c:v>538</c:v>
                </c:pt>
                <c:pt idx="9">
                  <c:v>572</c:v>
                </c:pt>
                <c:pt idx="10">
                  <c:v>606</c:v>
                </c:pt>
                <c:pt idx="11">
                  <c:v>627</c:v>
                </c:pt>
                <c:pt idx="12">
                  <c:v>615</c:v>
                </c:pt>
                <c:pt idx="13">
                  <c:v>709</c:v>
                </c:pt>
                <c:pt idx="14">
                  <c:v>733</c:v>
                </c:pt>
                <c:pt idx="15">
                  <c:v>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42-4E0A-87F3-A02DA509A526}"/>
            </c:ext>
          </c:extLst>
        </c:ser>
        <c:ser>
          <c:idx val="2"/>
          <c:order val="2"/>
          <c:tx>
            <c:strRef>
              <c:f>degrees!$D$2</c:f>
              <c:strCache>
                <c:ptCount val="1"/>
                <c:pt idx="0">
                  <c:v>OSU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degrees!$D$3:$D$18</c:f>
              <c:numCache>
                <c:formatCode>#,##0</c:formatCode>
                <c:ptCount val="16"/>
                <c:pt idx="0">
                  <c:v>3894</c:v>
                </c:pt>
                <c:pt idx="1">
                  <c:v>4113</c:v>
                </c:pt>
                <c:pt idx="2">
                  <c:v>4213</c:v>
                </c:pt>
                <c:pt idx="3">
                  <c:v>4290</c:v>
                </c:pt>
                <c:pt idx="4">
                  <c:v>4222</c:v>
                </c:pt>
                <c:pt idx="5">
                  <c:v>4232</c:v>
                </c:pt>
                <c:pt idx="6">
                  <c:v>4254</c:v>
                </c:pt>
                <c:pt idx="7">
                  <c:v>4490</c:v>
                </c:pt>
                <c:pt idx="8">
                  <c:v>4538</c:v>
                </c:pt>
                <c:pt idx="9">
                  <c:v>5052</c:v>
                </c:pt>
                <c:pt idx="10">
                  <c:v>5253</c:v>
                </c:pt>
                <c:pt idx="11">
                  <c:v>5890</c:v>
                </c:pt>
                <c:pt idx="12">
                  <c:v>6023</c:v>
                </c:pt>
                <c:pt idx="13">
                  <c:v>6387</c:v>
                </c:pt>
                <c:pt idx="14">
                  <c:v>6807</c:v>
                </c:pt>
                <c:pt idx="15">
                  <c:v>7123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42-4E0A-87F3-A02DA509A526}"/>
            </c:ext>
          </c:extLst>
        </c:ser>
        <c:ser>
          <c:idx val="3"/>
          <c:order val="3"/>
          <c:tx>
            <c:strRef>
              <c:f>degrees!$E$2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degrees!$E$3:$E$18</c:f>
              <c:numCache>
                <c:formatCode>#,##0</c:formatCode>
                <c:ptCount val="16"/>
                <c:pt idx="0">
                  <c:v>3928</c:v>
                </c:pt>
                <c:pt idx="1">
                  <c:v>4390</c:v>
                </c:pt>
                <c:pt idx="2">
                  <c:v>4496</c:v>
                </c:pt>
                <c:pt idx="3">
                  <c:v>4528</c:v>
                </c:pt>
                <c:pt idx="4">
                  <c:v>4819</c:v>
                </c:pt>
                <c:pt idx="5">
                  <c:v>4840</c:v>
                </c:pt>
                <c:pt idx="6">
                  <c:v>4970</c:v>
                </c:pt>
                <c:pt idx="7">
                  <c:v>5207</c:v>
                </c:pt>
                <c:pt idx="8">
                  <c:v>5784</c:v>
                </c:pt>
                <c:pt idx="9">
                  <c:v>6039</c:v>
                </c:pt>
                <c:pt idx="10">
                  <c:v>6074</c:v>
                </c:pt>
                <c:pt idx="11">
                  <c:v>6040</c:v>
                </c:pt>
                <c:pt idx="12">
                  <c:v>5871</c:v>
                </c:pt>
                <c:pt idx="13">
                  <c:v>5736</c:v>
                </c:pt>
                <c:pt idx="14">
                  <c:v>6079</c:v>
                </c:pt>
                <c:pt idx="15">
                  <c:v>6350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E42-4E0A-87F3-A02DA509A526}"/>
            </c:ext>
          </c:extLst>
        </c:ser>
        <c:ser>
          <c:idx val="4"/>
          <c:order val="4"/>
          <c:tx>
            <c:strRef>
              <c:f>degrees!$F$2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degrees!$F$3:$F$18</c:f>
              <c:numCache>
                <c:formatCode>#,##0</c:formatCode>
                <c:ptCount val="16"/>
                <c:pt idx="0" formatCode="General">
                  <c:v>985</c:v>
                </c:pt>
                <c:pt idx="1">
                  <c:v>1073</c:v>
                </c:pt>
                <c:pt idx="2">
                  <c:v>1005</c:v>
                </c:pt>
                <c:pt idx="3">
                  <c:v>1036</c:v>
                </c:pt>
                <c:pt idx="4" formatCode="General">
                  <c:v>986</c:v>
                </c:pt>
                <c:pt idx="5" formatCode="General">
                  <c:v>923</c:v>
                </c:pt>
                <c:pt idx="6" formatCode="General">
                  <c:v>896</c:v>
                </c:pt>
                <c:pt idx="7">
                  <c:v>1000</c:v>
                </c:pt>
                <c:pt idx="8">
                  <c:v>1006</c:v>
                </c:pt>
                <c:pt idx="9">
                  <c:v>1002</c:v>
                </c:pt>
                <c:pt idx="10" formatCode="General">
                  <c:v>988</c:v>
                </c:pt>
                <c:pt idx="11">
                  <c:v>1011</c:v>
                </c:pt>
                <c:pt idx="12">
                  <c:v>1003</c:v>
                </c:pt>
                <c:pt idx="13">
                  <c:v>1037</c:v>
                </c:pt>
                <c:pt idx="14">
                  <c:v>1069</c:v>
                </c:pt>
                <c:pt idx="15">
                  <c:v>1107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42-4E0A-87F3-A02DA509A526}"/>
            </c:ext>
          </c:extLst>
        </c:ser>
        <c:ser>
          <c:idx val="5"/>
          <c:order val="5"/>
          <c:tx>
            <c:strRef>
              <c:f>degrees!$G$2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degrees!$G$3:$G$18</c:f>
              <c:numCache>
                <c:formatCode>#,##0</c:formatCode>
                <c:ptCount val="16"/>
                <c:pt idx="0">
                  <c:v>4534</c:v>
                </c:pt>
                <c:pt idx="1">
                  <c:v>4593</c:v>
                </c:pt>
                <c:pt idx="2">
                  <c:v>4839</c:v>
                </c:pt>
                <c:pt idx="3">
                  <c:v>5036</c:v>
                </c:pt>
                <c:pt idx="4">
                  <c:v>4999</c:v>
                </c:pt>
                <c:pt idx="5">
                  <c:v>4825</c:v>
                </c:pt>
                <c:pt idx="6">
                  <c:v>4693</c:v>
                </c:pt>
                <c:pt idx="7">
                  <c:v>5036</c:v>
                </c:pt>
                <c:pt idx="8">
                  <c:v>5130</c:v>
                </c:pt>
                <c:pt idx="9">
                  <c:v>5589</c:v>
                </c:pt>
                <c:pt idx="10">
                  <c:v>5889</c:v>
                </c:pt>
                <c:pt idx="11">
                  <c:v>5885</c:v>
                </c:pt>
                <c:pt idx="12">
                  <c:v>5932</c:v>
                </c:pt>
                <c:pt idx="13">
                  <c:v>5860</c:v>
                </c:pt>
                <c:pt idx="14">
                  <c:v>6014</c:v>
                </c:pt>
                <c:pt idx="15">
                  <c:v>5952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E42-4E0A-87F3-A02DA509A526}"/>
            </c:ext>
          </c:extLst>
        </c:ser>
        <c:ser>
          <c:idx val="6"/>
          <c:order val="6"/>
          <c:tx>
            <c:strRef>
              <c:f>degrees!$H$2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strRef>
              <c:f>degrees!$A$3:$A$18</c:f>
              <c:strCache>
                <c:ptCount val="16"/>
                <c:pt idx="0">
                  <c:v>2002-03</c:v>
                </c:pt>
                <c:pt idx="1">
                  <c:v>2003-04</c:v>
                </c:pt>
                <c:pt idx="2">
                  <c:v>2004-05</c:v>
                </c:pt>
                <c:pt idx="3">
                  <c:v>2005-06</c:v>
                </c:pt>
                <c:pt idx="4">
                  <c:v>2006-07</c:v>
                </c:pt>
                <c:pt idx="5">
                  <c:v>2007-08</c:v>
                </c:pt>
                <c:pt idx="6">
                  <c:v>2008-09</c:v>
                </c:pt>
                <c:pt idx="7">
                  <c:v>2009-10</c:v>
                </c:pt>
                <c:pt idx="8">
                  <c:v>2010-11</c:v>
                </c:pt>
                <c:pt idx="9">
                  <c:v>2011-12</c:v>
                </c:pt>
                <c:pt idx="10">
                  <c:v>2012-13</c:v>
                </c:pt>
                <c:pt idx="11">
                  <c:v>2013-14</c:v>
                </c:pt>
                <c:pt idx="12">
                  <c:v>2014-15</c:v>
                </c:pt>
                <c:pt idx="13">
                  <c:v>2015-16</c:v>
                </c:pt>
                <c:pt idx="14">
                  <c:v>2016-17</c:v>
                </c:pt>
                <c:pt idx="15">
                  <c:v>2017-18</c:v>
                </c:pt>
              </c:strCache>
            </c:strRef>
          </c:cat>
          <c:val>
            <c:numRef>
              <c:f>degrees!$H$3:$H$18</c:f>
              <c:numCache>
                <c:formatCode>#,##0</c:formatCode>
                <c:ptCount val="16"/>
                <c:pt idx="0" formatCode="General">
                  <c:v>984</c:v>
                </c:pt>
                <c:pt idx="1">
                  <c:v>1110</c:v>
                </c:pt>
                <c:pt idx="2">
                  <c:v>1038</c:v>
                </c:pt>
                <c:pt idx="3">
                  <c:v>1012</c:v>
                </c:pt>
                <c:pt idx="4" formatCode="General">
                  <c:v>925</c:v>
                </c:pt>
                <c:pt idx="5" formatCode="General">
                  <c:v>938</c:v>
                </c:pt>
                <c:pt idx="6">
                  <c:v>1003</c:v>
                </c:pt>
                <c:pt idx="7">
                  <c:v>1005</c:v>
                </c:pt>
                <c:pt idx="8">
                  <c:v>1071</c:v>
                </c:pt>
                <c:pt idx="9">
                  <c:v>1229</c:v>
                </c:pt>
                <c:pt idx="10">
                  <c:v>1256</c:v>
                </c:pt>
                <c:pt idx="11">
                  <c:v>1107</c:v>
                </c:pt>
                <c:pt idx="12">
                  <c:v>1217</c:v>
                </c:pt>
                <c:pt idx="13">
                  <c:v>1133</c:v>
                </c:pt>
                <c:pt idx="14">
                  <c:v>1154</c:v>
                </c:pt>
                <c:pt idx="15">
                  <c:v>1231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E42-4E0A-87F3-A02DA509A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00407184"/>
        <c:axId val="786188016"/>
      </c:lineChart>
      <c:catAx>
        <c:axId val="700407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6188016"/>
        <c:crosses val="autoZero"/>
        <c:auto val="1"/>
        <c:lblAlgn val="ctr"/>
        <c:lblOffset val="100"/>
        <c:noMultiLvlLbl val="0"/>
      </c:catAx>
      <c:valAx>
        <c:axId val="786188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04071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Enrollment Trends: Oregon Public Universities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totals!$B$1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totals!$B$3:$B$19</c:f>
              <c:numCache>
                <c:formatCode>#,##0</c:formatCode>
                <c:ptCount val="17"/>
                <c:pt idx="0">
                  <c:v>3338</c:v>
                </c:pt>
                <c:pt idx="1">
                  <c:v>3533</c:v>
                </c:pt>
                <c:pt idx="2">
                  <c:v>3425</c:v>
                </c:pt>
                <c:pt idx="3">
                  <c:v>3433</c:v>
                </c:pt>
                <c:pt idx="4">
                  <c:v>3666</c:v>
                </c:pt>
                <c:pt idx="5">
                  <c:v>3957</c:v>
                </c:pt>
                <c:pt idx="6">
                  <c:v>4137</c:v>
                </c:pt>
                <c:pt idx="7">
                  <c:v>4298</c:v>
                </c:pt>
                <c:pt idx="8">
                  <c:v>4208</c:v>
                </c:pt>
                <c:pt idx="9">
                  <c:v>4157</c:v>
                </c:pt>
                <c:pt idx="10">
                  <c:v>3653</c:v>
                </c:pt>
                <c:pt idx="11">
                  <c:v>3488</c:v>
                </c:pt>
                <c:pt idx="12">
                  <c:v>3176</c:v>
                </c:pt>
                <c:pt idx="13">
                  <c:v>3016</c:v>
                </c:pt>
                <c:pt idx="14">
                  <c:v>2978</c:v>
                </c:pt>
                <c:pt idx="15">
                  <c:v>3067</c:v>
                </c:pt>
                <c:pt idx="16">
                  <c:v>2853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32-452C-9E83-A6EC5A1A364A}"/>
            </c:ext>
          </c:extLst>
        </c:ser>
        <c:ser>
          <c:idx val="1"/>
          <c:order val="1"/>
          <c:tx>
            <c:strRef>
              <c:f>totals!$C$1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totals!$C$3:$C$19</c:f>
              <c:numCache>
                <c:formatCode>#,##0</c:formatCode>
                <c:ptCount val="17"/>
                <c:pt idx="0">
                  <c:v>3373</c:v>
                </c:pt>
                <c:pt idx="1">
                  <c:v>3351</c:v>
                </c:pt>
                <c:pt idx="2">
                  <c:v>3157</c:v>
                </c:pt>
                <c:pt idx="3">
                  <c:v>3318</c:v>
                </c:pt>
                <c:pt idx="4">
                  <c:v>3525</c:v>
                </c:pt>
                <c:pt idx="5">
                  <c:v>3927</c:v>
                </c:pt>
                <c:pt idx="6">
                  <c:v>3797</c:v>
                </c:pt>
                <c:pt idx="7">
                  <c:v>3911</c:v>
                </c:pt>
                <c:pt idx="8">
                  <c:v>4001</c:v>
                </c:pt>
                <c:pt idx="9">
                  <c:v>4414</c:v>
                </c:pt>
                <c:pt idx="10">
                  <c:v>4273</c:v>
                </c:pt>
                <c:pt idx="11">
                  <c:v>4786</c:v>
                </c:pt>
                <c:pt idx="12">
                  <c:v>5232</c:v>
                </c:pt>
                <c:pt idx="13">
                  <c:v>5490</c:v>
                </c:pt>
                <c:pt idx="14">
                  <c:v>5341</c:v>
                </c:pt>
                <c:pt idx="15">
                  <c:v>5319</c:v>
                </c:pt>
                <c:pt idx="16">
                  <c:v>5325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32-452C-9E83-A6EC5A1A364A}"/>
            </c:ext>
          </c:extLst>
        </c:ser>
        <c:ser>
          <c:idx val="2"/>
          <c:order val="2"/>
          <c:tx>
            <c:strRef>
              <c:f>totals!$D$1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totals!$D$3:$D$19</c:f>
              <c:numCache>
                <c:formatCode>#,##0</c:formatCode>
                <c:ptCount val="17"/>
                <c:pt idx="0">
                  <c:v>19159</c:v>
                </c:pt>
                <c:pt idx="1">
                  <c:v>19236</c:v>
                </c:pt>
                <c:pt idx="2">
                  <c:v>19362</c:v>
                </c:pt>
                <c:pt idx="3">
                  <c:v>19753</c:v>
                </c:pt>
                <c:pt idx="4">
                  <c:v>20320</c:v>
                </c:pt>
                <c:pt idx="5">
                  <c:v>21969</c:v>
                </c:pt>
                <c:pt idx="6">
                  <c:v>23761</c:v>
                </c:pt>
                <c:pt idx="7">
                  <c:v>24977</c:v>
                </c:pt>
                <c:pt idx="8">
                  <c:v>26393</c:v>
                </c:pt>
                <c:pt idx="9">
                  <c:v>27925</c:v>
                </c:pt>
                <c:pt idx="10">
                  <c:v>28886</c:v>
                </c:pt>
                <c:pt idx="11">
                  <c:v>29576</c:v>
                </c:pt>
                <c:pt idx="12">
                  <c:v>30354</c:v>
                </c:pt>
                <c:pt idx="13">
                  <c:v>30896</c:v>
                </c:pt>
                <c:pt idx="14">
                  <c:v>30986</c:v>
                </c:pt>
                <c:pt idx="15">
                  <c:v>31719</c:v>
                </c:pt>
                <c:pt idx="16">
                  <c:v>32034.941598546775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32-452C-9E83-A6EC5A1A364A}"/>
            </c:ext>
          </c:extLst>
        </c:ser>
        <c:ser>
          <c:idx val="3"/>
          <c:order val="3"/>
          <c:tx>
            <c:strRef>
              <c:f>totals!$E$1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totals!$E$3:$E$19</c:f>
              <c:numCache>
                <c:formatCode>#,##0</c:formatCode>
                <c:ptCount val="17"/>
                <c:pt idx="0">
                  <c:v>438</c:v>
                </c:pt>
                <c:pt idx="1">
                  <c:v>491</c:v>
                </c:pt>
                <c:pt idx="2">
                  <c:v>495</c:v>
                </c:pt>
                <c:pt idx="3">
                  <c:v>497</c:v>
                </c:pt>
                <c:pt idx="4">
                  <c:v>510</c:v>
                </c:pt>
                <c:pt idx="5">
                  <c:v>611</c:v>
                </c:pt>
                <c:pt idx="6">
                  <c:v>678</c:v>
                </c:pt>
                <c:pt idx="7">
                  <c:v>764</c:v>
                </c:pt>
                <c:pt idx="8">
                  <c:v>801</c:v>
                </c:pt>
                <c:pt idx="9">
                  <c:v>936</c:v>
                </c:pt>
                <c:pt idx="10">
                  <c:v>980</c:v>
                </c:pt>
                <c:pt idx="11">
                  <c:v>1016</c:v>
                </c:pt>
                <c:pt idx="12">
                  <c:v>1122</c:v>
                </c:pt>
                <c:pt idx="13">
                  <c:v>1204</c:v>
                </c:pt>
                <c:pt idx="14">
                  <c:v>1259</c:v>
                </c:pt>
                <c:pt idx="15">
                  <c:v>1311</c:v>
                </c:pt>
                <c:pt idx="16">
                  <c:v>1324.0584014532244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32-452C-9E83-A6EC5A1A364A}"/>
            </c:ext>
          </c:extLst>
        </c:ser>
        <c:ser>
          <c:idx val="4"/>
          <c:order val="4"/>
          <c:tx>
            <c:strRef>
              <c:f>totals!$F$1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totals!$F$3:$F$19</c:f>
              <c:numCache>
                <c:formatCode>#,##0</c:formatCode>
                <c:ptCount val="17"/>
                <c:pt idx="0">
                  <c:v>23486</c:v>
                </c:pt>
                <c:pt idx="1">
                  <c:v>24015</c:v>
                </c:pt>
                <c:pt idx="2">
                  <c:v>24284</c:v>
                </c:pt>
                <c:pt idx="3">
                  <c:v>24999</c:v>
                </c:pt>
                <c:pt idx="4">
                  <c:v>26587</c:v>
                </c:pt>
                <c:pt idx="5">
                  <c:v>27972</c:v>
                </c:pt>
                <c:pt idx="6">
                  <c:v>28522</c:v>
                </c:pt>
                <c:pt idx="7">
                  <c:v>28958</c:v>
                </c:pt>
                <c:pt idx="8">
                  <c:v>28731</c:v>
                </c:pt>
                <c:pt idx="9">
                  <c:v>28766</c:v>
                </c:pt>
                <c:pt idx="10">
                  <c:v>28241</c:v>
                </c:pt>
                <c:pt idx="11">
                  <c:v>28076</c:v>
                </c:pt>
                <c:pt idx="12">
                  <c:v>27229</c:v>
                </c:pt>
                <c:pt idx="13">
                  <c:v>27305</c:v>
                </c:pt>
                <c:pt idx="14">
                  <c:v>26379</c:v>
                </c:pt>
                <c:pt idx="15">
                  <c:v>26020</c:v>
                </c:pt>
                <c:pt idx="16">
                  <c:v>23979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C32-452C-9E83-A6EC5A1A364A}"/>
            </c:ext>
          </c:extLst>
        </c:ser>
        <c:ser>
          <c:idx val="5"/>
          <c:order val="5"/>
          <c:tx>
            <c:strRef>
              <c:f>totals!$G$1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totals!$G$3:$G$19</c:f>
              <c:numCache>
                <c:formatCode>#,##0</c:formatCode>
                <c:ptCount val="17"/>
                <c:pt idx="0">
                  <c:v>5161</c:v>
                </c:pt>
                <c:pt idx="1">
                  <c:v>4989</c:v>
                </c:pt>
                <c:pt idx="2">
                  <c:v>5002</c:v>
                </c:pt>
                <c:pt idx="3">
                  <c:v>4836</c:v>
                </c:pt>
                <c:pt idx="4">
                  <c:v>5082</c:v>
                </c:pt>
                <c:pt idx="5">
                  <c:v>5104</c:v>
                </c:pt>
                <c:pt idx="6">
                  <c:v>6443</c:v>
                </c:pt>
                <c:pt idx="7">
                  <c:v>6744</c:v>
                </c:pt>
                <c:pt idx="8">
                  <c:v>6481</c:v>
                </c:pt>
                <c:pt idx="9">
                  <c:v>6140</c:v>
                </c:pt>
                <c:pt idx="10">
                  <c:v>6203</c:v>
                </c:pt>
                <c:pt idx="11">
                  <c:v>6215</c:v>
                </c:pt>
                <c:pt idx="12">
                  <c:v>6088</c:v>
                </c:pt>
                <c:pt idx="13">
                  <c:v>6139</c:v>
                </c:pt>
                <c:pt idx="14">
                  <c:v>6119</c:v>
                </c:pt>
                <c:pt idx="15">
                  <c:v>5966</c:v>
                </c:pt>
                <c:pt idx="16">
                  <c:v>5041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C32-452C-9E83-A6EC5A1A364A}"/>
            </c:ext>
          </c:extLst>
        </c:ser>
        <c:ser>
          <c:idx val="6"/>
          <c:order val="6"/>
          <c:tx>
            <c:strRef>
              <c:f>totals!$H$1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totals!$H$3:$H$19</c:f>
              <c:numCache>
                <c:formatCode>#,##0</c:formatCode>
                <c:ptCount val="17"/>
                <c:pt idx="0">
                  <c:v>20339</c:v>
                </c:pt>
                <c:pt idx="1">
                  <c:v>20394</c:v>
                </c:pt>
                <c:pt idx="2">
                  <c:v>20388</c:v>
                </c:pt>
                <c:pt idx="3">
                  <c:v>20376</c:v>
                </c:pt>
                <c:pt idx="4">
                  <c:v>21507</c:v>
                </c:pt>
                <c:pt idx="5">
                  <c:v>22386</c:v>
                </c:pt>
                <c:pt idx="6">
                  <c:v>23389</c:v>
                </c:pt>
                <c:pt idx="7">
                  <c:v>24447</c:v>
                </c:pt>
                <c:pt idx="8">
                  <c:v>24591</c:v>
                </c:pt>
                <c:pt idx="9">
                  <c:v>24548</c:v>
                </c:pt>
                <c:pt idx="10">
                  <c:v>24181</c:v>
                </c:pt>
                <c:pt idx="11">
                  <c:v>24125</c:v>
                </c:pt>
                <c:pt idx="12">
                  <c:v>23634</c:v>
                </c:pt>
                <c:pt idx="13">
                  <c:v>22980</c:v>
                </c:pt>
                <c:pt idx="14">
                  <c:v>22760</c:v>
                </c:pt>
                <c:pt idx="15">
                  <c:v>22615</c:v>
                </c:pt>
                <c:pt idx="16">
                  <c:v>21800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C32-452C-9E83-A6EC5A1A364A}"/>
            </c:ext>
          </c:extLst>
        </c:ser>
        <c:ser>
          <c:idx val="7"/>
          <c:order val="7"/>
          <c:tx>
            <c:strRef>
              <c:f>totals!$I$1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totals!$A$3:$A$19</c:f>
              <c:numCache>
                <c:formatCode>General</c:formatCode>
                <c:ptCount val="17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</c:numCache>
            </c:numRef>
          </c:cat>
          <c:val>
            <c:numRef>
              <c:f>totals!$I$3:$I$19</c:f>
              <c:numCache>
                <c:formatCode>#,##0</c:formatCode>
                <c:ptCount val="17"/>
                <c:pt idx="0">
                  <c:v>4772</c:v>
                </c:pt>
                <c:pt idx="1">
                  <c:v>4879</c:v>
                </c:pt>
                <c:pt idx="2">
                  <c:v>4889</c:v>
                </c:pt>
                <c:pt idx="3">
                  <c:v>5037</c:v>
                </c:pt>
                <c:pt idx="4">
                  <c:v>5349</c:v>
                </c:pt>
                <c:pt idx="5">
                  <c:v>5654</c:v>
                </c:pt>
                <c:pt idx="6">
                  <c:v>6233</c:v>
                </c:pt>
                <c:pt idx="7">
                  <c:v>6217</c:v>
                </c:pt>
                <c:pt idx="8">
                  <c:v>6187</c:v>
                </c:pt>
                <c:pt idx="9">
                  <c:v>6188</c:v>
                </c:pt>
                <c:pt idx="10">
                  <c:v>6058</c:v>
                </c:pt>
                <c:pt idx="11">
                  <c:v>5445</c:v>
                </c:pt>
                <c:pt idx="12">
                  <c:v>5382</c:v>
                </c:pt>
                <c:pt idx="13">
                  <c:v>5285</c:v>
                </c:pt>
                <c:pt idx="14">
                  <c:v>5185</c:v>
                </c:pt>
                <c:pt idx="15">
                  <c:v>4929</c:v>
                </c:pt>
                <c:pt idx="16">
                  <c:v>4554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C32-452C-9E83-A6EC5A1A3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601472"/>
        <c:axId val="92987488"/>
      </c:lineChart>
      <c:catAx>
        <c:axId val="93560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87488"/>
        <c:crosses val="autoZero"/>
        <c:auto val="1"/>
        <c:lblAlgn val="ctr"/>
        <c:lblOffset val="100"/>
        <c:noMultiLvlLbl val="0"/>
      </c:catAx>
      <c:valAx>
        <c:axId val="9298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0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solidFill>
                  <a:schemeClr val="tx1"/>
                </a:solidFill>
                <a:effectLst/>
              </a:rPr>
              <a:t>Enrollment Trends: Oregon Public Universities (resident)</a:t>
            </a:r>
            <a:endParaRPr lang="en-US" sz="1100" b="1">
              <a:solidFill>
                <a:schemeClr val="tx1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resident!$B$1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resident!$B$2:$B$18</c:f>
              <c:numCache>
                <c:formatCode>#,##0</c:formatCode>
                <c:ptCount val="17"/>
                <c:pt idx="0">
                  <c:v>2209</c:v>
                </c:pt>
                <c:pt idx="1">
                  <c:v>2202</c:v>
                </c:pt>
                <c:pt idx="2">
                  <c:v>2415</c:v>
                </c:pt>
                <c:pt idx="3">
                  <c:v>2384</c:v>
                </c:pt>
                <c:pt idx="4">
                  <c:v>2440</c:v>
                </c:pt>
                <c:pt idx="5">
                  <c:v>2697</c:v>
                </c:pt>
                <c:pt idx="6">
                  <c:v>2883</c:v>
                </c:pt>
                <c:pt idx="7">
                  <c:v>2977</c:v>
                </c:pt>
                <c:pt idx="8">
                  <c:v>3066</c:v>
                </c:pt>
                <c:pt idx="9">
                  <c:v>3005</c:v>
                </c:pt>
                <c:pt idx="10">
                  <c:v>3052</c:v>
                </c:pt>
                <c:pt idx="11">
                  <c:v>2702</c:v>
                </c:pt>
                <c:pt idx="12">
                  <c:v>2570</c:v>
                </c:pt>
                <c:pt idx="13">
                  <c:v>2237</c:v>
                </c:pt>
                <c:pt idx="14">
                  <c:v>2121</c:v>
                </c:pt>
                <c:pt idx="15">
                  <c:v>2047</c:v>
                </c:pt>
                <c:pt idx="16">
                  <c:v>2037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C-461D-8C2A-9E7EE4C97679}"/>
            </c:ext>
          </c:extLst>
        </c:ser>
        <c:ser>
          <c:idx val="1"/>
          <c:order val="1"/>
          <c:tx>
            <c:strRef>
              <c:f>resident!$C$1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resident!$C$2:$C$18</c:f>
              <c:numCache>
                <c:formatCode>#,##0</c:formatCode>
                <c:ptCount val="17"/>
                <c:pt idx="0">
                  <c:v>2852</c:v>
                </c:pt>
                <c:pt idx="1">
                  <c:v>2906</c:v>
                </c:pt>
                <c:pt idx="2">
                  <c:v>2839</c:v>
                </c:pt>
                <c:pt idx="3">
                  <c:v>2583</c:v>
                </c:pt>
                <c:pt idx="4">
                  <c:v>2660</c:v>
                </c:pt>
                <c:pt idx="5">
                  <c:v>2785</c:v>
                </c:pt>
                <c:pt idx="6">
                  <c:v>2943</c:v>
                </c:pt>
                <c:pt idx="7">
                  <c:v>2945</c:v>
                </c:pt>
                <c:pt idx="8">
                  <c:v>3024</c:v>
                </c:pt>
                <c:pt idx="9">
                  <c:v>2990</c:v>
                </c:pt>
                <c:pt idx="10">
                  <c:v>3238</c:v>
                </c:pt>
                <c:pt idx="11">
                  <c:v>3157</c:v>
                </c:pt>
                <c:pt idx="12">
                  <c:v>3588</c:v>
                </c:pt>
                <c:pt idx="13">
                  <c:v>3915</c:v>
                </c:pt>
                <c:pt idx="14">
                  <c:v>4187</c:v>
                </c:pt>
                <c:pt idx="15">
                  <c:v>4083</c:v>
                </c:pt>
                <c:pt idx="16">
                  <c:v>4079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C-461D-8C2A-9E7EE4C97679}"/>
            </c:ext>
          </c:extLst>
        </c:ser>
        <c:ser>
          <c:idx val="2"/>
          <c:order val="2"/>
          <c:tx>
            <c:strRef>
              <c:f>resident!$D$1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resident!$D$2:$D$18</c:f>
              <c:numCache>
                <c:formatCode>#,##0</c:formatCode>
                <c:ptCount val="17"/>
                <c:pt idx="0">
                  <c:v>15215</c:v>
                </c:pt>
                <c:pt idx="1">
                  <c:v>15682</c:v>
                </c:pt>
                <c:pt idx="2">
                  <c:v>15680</c:v>
                </c:pt>
                <c:pt idx="3">
                  <c:v>15224</c:v>
                </c:pt>
                <c:pt idx="4">
                  <c:v>15282</c:v>
                </c:pt>
                <c:pt idx="5">
                  <c:v>15307</c:v>
                </c:pt>
                <c:pt idx="6">
                  <c:v>16116</c:v>
                </c:pt>
                <c:pt idx="7">
                  <c:v>17092</c:v>
                </c:pt>
                <c:pt idx="8">
                  <c:v>17263</c:v>
                </c:pt>
                <c:pt idx="9">
                  <c:v>17363</c:v>
                </c:pt>
                <c:pt idx="10">
                  <c:v>17544</c:v>
                </c:pt>
                <c:pt idx="11">
                  <c:v>17576</c:v>
                </c:pt>
                <c:pt idx="12">
                  <c:v>17727</c:v>
                </c:pt>
                <c:pt idx="13">
                  <c:v>17841</c:v>
                </c:pt>
                <c:pt idx="14">
                  <c:v>17786</c:v>
                </c:pt>
                <c:pt idx="15">
                  <c:v>17340</c:v>
                </c:pt>
                <c:pt idx="16">
                  <c:v>17416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EC-461D-8C2A-9E7EE4C97679}"/>
            </c:ext>
          </c:extLst>
        </c:ser>
        <c:ser>
          <c:idx val="3"/>
          <c:order val="3"/>
          <c:tx>
            <c:strRef>
              <c:f>resident!$E$1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resident!$E$2:$E$18</c:f>
              <c:numCache>
                <c:formatCode>General</c:formatCode>
                <c:ptCount val="17"/>
                <c:pt idx="0">
                  <c:v>342</c:v>
                </c:pt>
                <c:pt idx="1">
                  <c:v>418</c:v>
                </c:pt>
                <c:pt idx="2">
                  <c:v>444</c:v>
                </c:pt>
                <c:pt idx="3">
                  <c:v>446</c:v>
                </c:pt>
                <c:pt idx="4">
                  <c:v>457</c:v>
                </c:pt>
                <c:pt idx="5">
                  <c:v>483</c:v>
                </c:pt>
                <c:pt idx="6">
                  <c:v>580</c:v>
                </c:pt>
                <c:pt idx="7">
                  <c:v>649</c:v>
                </c:pt>
                <c:pt idx="8">
                  <c:v>713</c:v>
                </c:pt>
                <c:pt idx="9">
                  <c:v>741</c:v>
                </c:pt>
                <c:pt idx="10">
                  <c:v>886</c:v>
                </c:pt>
                <c:pt idx="11">
                  <c:v>934</c:v>
                </c:pt>
                <c:pt idx="12">
                  <c:v>939</c:v>
                </c:pt>
                <c:pt idx="13" formatCode="#,##0">
                  <c:v>1031</c:v>
                </c:pt>
                <c:pt idx="14" formatCode="#,##0">
                  <c:v>1106</c:v>
                </c:pt>
                <c:pt idx="15" formatCode="#,##0">
                  <c:v>1113</c:v>
                </c:pt>
                <c:pt idx="16" formatCode="#,##0">
                  <c:v>1117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FEC-461D-8C2A-9E7EE4C97679}"/>
            </c:ext>
          </c:extLst>
        </c:ser>
        <c:ser>
          <c:idx val="4"/>
          <c:order val="4"/>
          <c:tx>
            <c:strRef>
              <c:f>resident!$F$1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resident!$F$2:$F$18</c:f>
              <c:numCache>
                <c:formatCode>#,##0</c:formatCode>
                <c:ptCount val="17"/>
                <c:pt idx="0">
                  <c:v>19526</c:v>
                </c:pt>
                <c:pt idx="1">
                  <c:v>19526</c:v>
                </c:pt>
                <c:pt idx="2">
                  <c:v>19743</c:v>
                </c:pt>
                <c:pt idx="3">
                  <c:v>19767</c:v>
                </c:pt>
                <c:pt idx="4">
                  <c:v>20420</c:v>
                </c:pt>
                <c:pt idx="5">
                  <c:v>21439</c:v>
                </c:pt>
                <c:pt idx="6">
                  <c:v>22540</c:v>
                </c:pt>
                <c:pt idx="7">
                  <c:v>23080</c:v>
                </c:pt>
                <c:pt idx="8">
                  <c:v>23568</c:v>
                </c:pt>
                <c:pt idx="9">
                  <c:v>23327</c:v>
                </c:pt>
                <c:pt idx="10">
                  <c:v>23180</c:v>
                </c:pt>
                <c:pt idx="11">
                  <c:v>22364</c:v>
                </c:pt>
                <c:pt idx="12">
                  <c:v>21948</c:v>
                </c:pt>
                <c:pt idx="13">
                  <c:v>20802</c:v>
                </c:pt>
                <c:pt idx="14">
                  <c:v>21042</c:v>
                </c:pt>
                <c:pt idx="15">
                  <c:v>20420</c:v>
                </c:pt>
                <c:pt idx="16">
                  <c:v>20244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FEC-461D-8C2A-9E7EE4C97679}"/>
            </c:ext>
          </c:extLst>
        </c:ser>
        <c:ser>
          <c:idx val="5"/>
          <c:order val="5"/>
          <c:tx>
            <c:strRef>
              <c:f>resident!$G$1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resident!$G$2:$G$18</c:f>
              <c:numCache>
                <c:formatCode>#,##0</c:formatCode>
                <c:ptCount val="17"/>
                <c:pt idx="0">
                  <c:v>4331</c:v>
                </c:pt>
                <c:pt idx="1">
                  <c:v>4120</c:v>
                </c:pt>
                <c:pt idx="2">
                  <c:v>3971</c:v>
                </c:pt>
                <c:pt idx="3">
                  <c:v>3959</c:v>
                </c:pt>
                <c:pt idx="4">
                  <c:v>3774</c:v>
                </c:pt>
                <c:pt idx="5">
                  <c:v>3970</c:v>
                </c:pt>
                <c:pt idx="6">
                  <c:v>3890</c:v>
                </c:pt>
                <c:pt idx="7">
                  <c:v>4924</c:v>
                </c:pt>
                <c:pt idx="8">
                  <c:v>5091</c:v>
                </c:pt>
                <c:pt idx="9">
                  <c:v>4803</c:v>
                </c:pt>
                <c:pt idx="10">
                  <c:v>4459</c:v>
                </c:pt>
                <c:pt idx="11">
                  <c:v>4424</c:v>
                </c:pt>
                <c:pt idx="12">
                  <c:v>4305</c:v>
                </c:pt>
                <c:pt idx="13">
                  <c:v>4170</c:v>
                </c:pt>
                <c:pt idx="14">
                  <c:v>4158</c:v>
                </c:pt>
                <c:pt idx="15">
                  <c:v>4232</c:v>
                </c:pt>
                <c:pt idx="16">
                  <c:v>4237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FEC-461D-8C2A-9E7EE4C97679}"/>
            </c:ext>
          </c:extLst>
        </c:ser>
        <c:ser>
          <c:idx val="6"/>
          <c:order val="6"/>
          <c:tx>
            <c:strRef>
              <c:f>resident!$H$1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resident!$H$2:$H$18</c:f>
              <c:numCache>
                <c:formatCode>#,##0</c:formatCode>
                <c:ptCount val="17"/>
                <c:pt idx="0">
                  <c:v>14080</c:v>
                </c:pt>
                <c:pt idx="1">
                  <c:v>14274</c:v>
                </c:pt>
                <c:pt idx="2">
                  <c:v>14251</c:v>
                </c:pt>
                <c:pt idx="3">
                  <c:v>14033</c:v>
                </c:pt>
                <c:pt idx="4">
                  <c:v>13665</c:v>
                </c:pt>
                <c:pt idx="5">
                  <c:v>13835</c:v>
                </c:pt>
                <c:pt idx="6">
                  <c:v>13924</c:v>
                </c:pt>
                <c:pt idx="7">
                  <c:v>13719</c:v>
                </c:pt>
                <c:pt idx="8">
                  <c:v>13847</c:v>
                </c:pt>
                <c:pt idx="9">
                  <c:v>13431</c:v>
                </c:pt>
                <c:pt idx="10">
                  <c:v>13060</c:v>
                </c:pt>
                <c:pt idx="11">
                  <c:v>12510</c:v>
                </c:pt>
                <c:pt idx="12">
                  <c:v>12222</c:v>
                </c:pt>
                <c:pt idx="13">
                  <c:v>11914</c:v>
                </c:pt>
                <c:pt idx="14">
                  <c:v>11507</c:v>
                </c:pt>
                <c:pt idx="15">
                  <c:v>11654</c:v>
                </c:pt>
                <c:pt idx="16">
                  <c:v>11540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FEC-461D-8C2A-9E7EE4C97679}"/>
            </c:ext>
          </c:extLst>
        </c:ser>
        <c:ser>
          <c:idx val="7"/>
          <c:order val="7"/>
          <c:tx>
            <c:strRef>
              <c:f>resident!$I$1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resident!$A$2:$A$18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resident!$I$2:$I$18</c:f>
              <c:numCache>
                <c:formatCode>#,##0</c:formatCode>
                <c:ptCount val="17"/>
                <c:pt idx="0">
                  <c:v>4629</c:v>
                </c:pt>
                <c:pt idx="1">
                  <c:v>4369</c:v>
                </c:pt>
                <c:pt idx="2">
                  <c:v>4428</c:v>
                </c:pt>
                <c:pt idx="3">
                  <c:v>4370</c:v>
                </c:pt>
                <c:pt idx="4">
                  <c:v>4317</c:v>
                </c:pt>
                <c:pt idx="5">
                  <c:v>4496</c:v>
                </c:pt>
                <c:pt idx="6">
                  <c:v>4810</c:v>
                </c:pt>
                <c:pt idx="7">
                  <c:v>5268</c:v>
                </c:pt>
                <c:pt idx="8">
                  <c:v>5246</c:v>
                </c:pt>
                <c:pt idx="9">
                  <c:v>5127</c:v>
                </c:pt>
                <c:pt idx="10">
                  <c:v>5056</c:v>
                </c:pt>
                <c:pt idx="11">
                  <c:v>4853</c:v>
                </c:pt>
                <c:pt idx="12">
                  <c:v>4259</c:v>
                </c:pt>
                <c:pt idx="13">
                  <c:v>4166</c:v>
                </c:pt>
                <c:pt idx="14">
                  <c:v>4028</c:v>
                </c:pt>
                <c:pt idx="15">
                  <c:v>3961</c:v>
                </c:pt>
                <c:pt idx="16">
                  <c:v>3839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FEC-461D-8C2A-9E7EE4C97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5601072"/>
        <c:axId val="224533328"/>
      </c:lineChart>
      <c:catAx>
        <c:axId val="93560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533328"/>
        <c:crosses val="autoZero"/>
        <c:auto val="1"/>
        <c:lblAlgn val="ctr"/>
        <c:lblOffset val="100"/>
        <c:noMultiLvlLbl val="0"/>
      </c:catAx>
      <c:valAx>
        <c:axId val="224533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560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Enrollment Trends: Oregon Public Universities (non-resident)</a:t>
            </a:r>
            <a:endParaRPr lang="en-US" sz="1100" b="1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'non-resident'!$B$1</c:f>
              <c:strCache>
                <c:ptCount val="1"/>
                <c:pt idx="0">
                  <c:v>EOU</c:v>
                </c:pt>
              </c:strCache>
            </c:strRef>
          </c:tx>
          <c:spPr>
            <a:ln w="28575" cap="rnd">
              <a:solidFill>
                <a:srgbClr val="FFCC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'non-resident'!$B$2:$B$18</c:f>
              <c:numCache>
                <c:formatCode>#,##0</c:formatCode>
                <c:ptCount val="17"/>
                <c:pt idx="0">
                  <c:v>1078</c:v>
                </c:pt>
                <c:pt idx="1">
                  <c:v>1136</c:v>
                </c:pt>
                <c:pt idx="2">
                  <c:v>1118</c:v>
                </c:pt>
                <c:pt idx="3">
                  <c:v>1041</c:v>
                </c:pt>
                <c:pt idx="4" formatCode="General">
                  <c:v>993</c:v>
                </c:pt>
                <c:pt idx="5" formatCode="General">
                  <c:v>969</c:v>
                </c:pt>
                <c:pt idx="6">
                  <c:v>1074</c:v>
                </c:pt>
                <c:pt idx="7">
                  <c:v>1160</c:v>
                </c:pt>
                <c:pt idx="8">
                  <c:v>1232</c:v>
                </c:pt>
                <c:pt idx="9">
                  <c:v>1203</c:v>
                </c:pt>
                <c:pt idx="10">
                  <c:v>1105</c:v>
                </c:pt>
                <c:pt idx="11" formatCode="General">
                  <c:v>951</c:v>
                </c:pt>
                <c:pt idx="12" formatCode="General">
                  <c:v>918</c:v>
                </c:pt>
                <c:pt idx="13" formatCode="General">
                  <c:v>939</c:v>
                </c:pt>
                <c:pt idx="14" formatCode="General">
                  <c:v>895</c:v>
                </c:pt>
                <c:pt idx="15">
                  <c:v>931</c:v>
                </c:pt>
                <c:pt idx="16">
                  <c:v>1030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F2-472B-96BE-EB41766DDD6A}"/>
            </c:ext>
          </c:extLst>
        </c:ser>
        <c:ser>
          <c:idx val="1"/>
          <c:order val="1"/>
          <c:tx>
            <c:strRef>
              <c:f>'non-resident'!$C$1</c:f>
              <c:strCache>
                <c:ptCount val="1"/>
                <c:pt idx="0">
                  <c:v>OIT</c:v>
                </c:pt>
              </c:strCache>
            </c:strRef>
          </c:tx>
          <c:spPr>
            <a:ln w="28575" cap="rnd">
              <a:solidFill>
                <a:srgbClr val="6600FF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'non-resident'!$C$2:$C$18</c:f>
              <c:numCache>
                <c:formatCode>General</c:formatCode>
                <c:ptCount val="17"/>
                <c:pt idx="0">
                  <c:v>384</c:v>
                </c:pt>
                <c:pt idx="1">
                  <c:v>467</c:v>
                </c:pt>
                <c:pt idx="2">
                  <c:v>512</c:v>
                </c:pt>
                <c:pt idx="3">
                  <c:v>574</c:v>
                </c:pt>
                <c:pt idx="4">
                  <c:v>658</c:v>
                </c:pt>
                <c:pt idx="5">
                  <c:v>740</c:v>
                </c:pt>
                <c:pt idx="6">
                  <c:v>984</c:v>
                </c:pt>
                <c:pt idx="7">
                  <c:v>852</c:v>
                </c:pt>
                <c:pt idx="8">
                  <c:v>887</c:v>
                </c:pt>
                <c:pt idx="9" formatCode="#,##0">
                  <c:v>1011</c:v>
                </c:pt>
                <c:pt idx="10" formatCode="#,##0">
                  <c:v>1176</c:v>
                </c:pt>
                <c:pt idx="11" formatCode="#,##0">
                  <c:v>1116</c:v>
                </c:pt>
                <c:pt idx="12" formatCode="#,##0">
                  <c:v>1198</c:v>
                </c:pt>
                <c:pt idx="13" formatCode="#,##0">
                  <c:v>1317</c:v>
                </c:pt>
                <c:pt idx="14" formatCode="#,##0">
                  <c:v>1303</c:v>
                </c:pt>
                <c:pt idx="15" formatCode="#,##0">
                  <c:v>1258</c:v>
                </c:pt>
                <c:pt idx="16" formatCode="#,##0">
                  <c:v>1240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F2-472B-96BE-EB41766DDD6A}"/>
            </c:ext>
          </c:extLst>
        </c:ser>
        <c:ser>
          <c:idx val="2"/>
          <c:order val="2"/>
          <c:tx>
            <c:strRef>
              <c:f>'non-resident'!$D$1</c:f>
              <c:strCache>
                <c:ptCount val="1"/>
                <c:pt idx="0">
                  <c:v>OSU - Co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'non-resident'!$D$2:$D$18</c:f>
              <c:numCache>
                <c:formatCode>#,##0</c:formatCode>
                <c:ptCount val="17"/>
                <c:pt idx="0">
                  <c:v>3759</c:v>
                </c:pt>
                <c:pt idx="1">
                  <c:v>3477</c:v>
                </c:pt>
                <c:pt idx="2">
                  <c:v>3556</c:v>
                </c:pt>
                <c:pt idx="3">
                  <c:v>4138</c:v>
                </c:pt>
                <c:pt idx="4">
                  <c:v>4471</c:v>
                </c:pt>
                <c:pt idx="5">
                  <c:v>5013</c:v>
                </c:pt>
                <c:pt idx="6">
                  <c:v>5853</c:v>
                </c:pt>
                <c:pt idx="7">
                  <c:v>6669</c:v>
                </c:pt>
                <c:pt idx="8">
                  <c:v>7714</c:v>
                </c:pt>
                <c:pt idx="9">
                  <c:v>9030</c:v>
                </c:pt>
                <c:pt idx="10">
                  <c:v>10381</c:v>
                </c:pt>
                <c:pt idx="11">
                  <c:v>11310</c:v>
                </c:pt>
                <c:pt idx="12">
                  <c:v>11849</c:v>
                </c:pt>
                <c:pt idx="13">
                  <c:v>12513</c:v>
                </c:pt>
                <c:pt idx="14">
                  <c:v>13110</c:v>
                </c:pt>
                <c:pt idx="15">
                  <c:v>13646</c:v>
                </c:pt>
                <c:pt idx="16">
                  <c:v>14303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1F2-472B-96BE-EB41766DDD6A}"/>
            </c:ext>
          </c:extLst>
        </c:ser>
        <c:ser>
          <c:idx val="3"/>
          <c:order val="3"/>
          <c:tx>
            <c:strRef>
              <c:f>'non-resident'!$E$1</c:f>
              <c:strCache>
                <c:ptCount val="1"/>
                <c:pt idx="0">
                  <c:v>OSU - Ca</c:v>
                </c:pt>
              </c:strCache>
            </c:strRef>
          </c:tx>
          <c:spPr>
            <a:ln w="28575" cap="rnd">
              <a:solidFill>
                <a:srgbClr val="FF66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'non-resident'!$E$2:$E$18</c:f>
              <c:numCache>
                <c:formatCode>General</c:formatCode>
                <c:ptCount val="17"/>
                <c:pt idx="0">
                  <c:v>30</c:v>
                </c:pt>
                <c:pt idx="1">
                  <c:v>20</c:v>
                </c:pt>
                <c:pt idx="2">
                  <c:v>47</c:v>
                </c:pt>
                <c:pt idx="3">
                  <c:v>49</c:v>
                </c:pt>
                <c:pt idx="4">
                  <c:v>40</c:v>
                </c:pt>
                <c:pt idx="5">
                  <c:v>27</c:v>
                </c:pt>
                <c:pt idx="6">
                  <c:v>31</c:v>
                </c:pt>
                <c:pt idx="7">
                  <c:v>29</c:v>
                </c:pt>
                <c:pt idx="8">
                  <c:v>51</c:v>
                </c:pt>
                <c:pt idx="9">
                  <c:v>60</c:v>
                </c:pt>
                <c:pt idx="10">
                  <c:v>50</c:v>
                </c:pt>
                <c:pt idx="11">
                  <c:v>46</c:v>
                </c:pt>
                <c:pt idx="12">
                  <c:v>77</c:v>
                </c:pt>
                <c:pt idx="13">
                  <c:v>91</c:v>
                </c:pt>
                <c:pt idx="14">
                  <c:v>98</c:v>
                </c:pt>
                <c:pt idx="15" formatCode="#,##0">
                  <c:v>146</c:v>
                </c:pt>
                <c:pt idx="16" formatCode="#,##0">
                  <c:v>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1F2-472B-96BE-EB41766DDD6A}"/>
            </c:ext>
          </c:extLst>
        </c:ser>
        <c:ser>
          <c:idx val="4"/>
          <c:order val="4"/>
          <c:tx>
            <c:strRef>
              <c:f>'non-resident'!$F$1</c:f>
              <c:strCache>
                <c:ptCount val="1"/>
                <c:pt idx="0">
                  <c:v>PSU</c:v>
                </c:pt>
              </c:strCache>
            </c:strRef>
          </c:tx>
          <c:spPr>
            <a:ln w="28575" cap="rnd">
              <a:solidFill>
                <a:srgbClr val="0033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'non-resident'!$F$2:$F$18</c:f>
              <c:numCache>
                <c:formatCode>#,##0</c:formatCode>
                <c:ptCount val="17"/>
                <c:pt idx="0">
                  <c:v>3591</c:v>
                </c:pt>
                <c:pt idx="1">
                  <c:v>3960</c:v>
                </c:pt>
                <c:pt idx="2">
                  <c:v>4272</c:v>
                </c:pt>
                <c:pt idx="3">
                  <c:v>4517</c:v>
                </c:pt>
                <c:pt idx="4">
                  <c:v>4579</c:v>
                </c:pt>
                <c:pt idx="5">
                  <c:v>5148</c:v>
                </c:pt>
                <c:pt idx="6">
                  <c:v>5432</c:v>
                </c:pt>
                <c:pt idx="7">
                  <c:v>5442</c:v>
                </c:pt>
                <c:pt idx="8">
                  <c:v>5390</c:v>
                </c:pt>
                <c:pt idx="9">
                  <c:v>5404</c:v>
                </c:pt>
                <c:pt idx="10">
                  <c:v>5586</c:v>
                </c:pt>
                <c:pt idx="11">
                  <c:v>5877</c:v>
                </c:pt>
                <c:pt idx="12">
                  <c:v>6128</c:v>
                </c:pt>
                <c:pt idx="13">
                  <c:v>6427</c:v>
                </c:pt>
                <c:pt idx="14">
                  <c:v>6263</c:v>
                </c:pt>
                <c:pt idx="15">
                  <c:v>5959</c:v>
                </c:pt>
                <c:pt idx="16">
                  <c:v>5776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1F2-472B-96BE-EB41766DDD6A}"/>
            </c:ext>
          </c:extLst>
        </c:ser>
        <c:ser>
          <c:idx val="5"/>
          <c:order val="5"/>
          <c:tx>
            <c:strRef>
              <c:f>'non-resident'!$G$1</c:f>
              <c:strCache>
                <c:ptCount val="1"/>
                <c:pt idx="0">
                  <c:v>SOU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'non-resident'!$G$2:$G$18</c:f>
              <c:numCache>
                <c:formatCode>#,##0</c:formatCode>
                <c:ptCount val="17"/>
                <c:pt idx="0">
                  <c:v>1174</c:v>
                </c:pt>
                <c:pt idx="1">
                  <c:v>1041</c:v>
                </c:pt>
                <c:pt idx="2">
                  <c:v>1018</c:v>
                </c:pt>
                <c:pt idx="3">
                  <c:v>1043</c:v>
                </c:pt>
                <c:pt idx="4">
                  <c:v>1062</c:v>
                </c:pt>
                <c:pt idx="5">
                  <c:v>1112</c:v>
                </c:pt>
                <c:pt idx="6">
                  <c:v>1214</c:v>
                </c:pt>
                <c:pt idx="7">
                  <c:v>1519</c:v>
                </c:pt>
                <c:pt idx="8">
                  <c:v>1653</c:v>
                </c:pt>
                <c:pt idx="9">
                  <c:v>1678</c:v>
                </c:pt>
                <c:pt idx="10">
                  <c:v>1681</c:v>
                </c:pt>
                <c:pt idx="11">
                  <c:v>1779</c:v>
                </c:pt>
                <c:pt idx="12">
                  <c:v>1910</c:v>
                </c:pt>
                <c:pt idx="13">
                  <c:v>1918</c:v>
                </c:pt>
                <c:pt idx="14">
                  <c:v>1981</c:v>
                </c:pt>
                <c:pt idx="15">
                  <c:v>1887</c:v>
                </c:pt>
                <c:pt idx="16">
                  <c:v>1729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1F2-472B-96BE-EB41766DDD6A}"/>
            </c:ext>
          </c:extLst>
        </c:ser>
        <c:ser>
          <c:idx val="6"/>
          <c:order val="6"/>
          <c:tx>
            <c:strRef>
              <c:f>'non-resident'!$H$1</c:f>
              <c:strCache>
                <c:ptCount val="1"/>
                <c:pt idx="0">
                  <c:v>UO</c:v>
                </c:pt>
              </c:strCache>
            </c:strRef>
          </c:tx>
          <c:spPr>
            <a:ln w="28575" cap="rnd">
              <a:solidFill>
                <a:srgbClr val="00FF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'non-resident'!$H$2:$H$18</c:f>
              <c:numCache>
                <c:formatCode>#,##0</c:formatCode>
                <c:ptCount val="17"/>
                <c:pt idx="0">
                  <c:v>5954</c:v>
                </c:pt>
                <c:pt idx="1">
                  <c:v>6065</c:v>
                </c:pt>
                <c:pt idx="2">
                  <c:v>6143</c:v>
                </c:pt>
                <c:pt idx="3">
                  <c:v>6355</c:v>
                </c:pt>
                <c:pt idx="4">
                  <c:v>6711</c:v>
                </c:pt>
                <c:pt idx="5">
                  <c:v>7672</c:v>
                </c:pt>
                <c:pt idx="6">
                  <c:v>8462</c:v>
                </c:pt>
                <c:pt idx="7">
                  <c:v>9670</c:v>
                </c:pt>
                <c:pt idx="8">
                  <c:v>10600</c:v>
                </c:pt>
                <c:pt idx="9">
                  <c:v>11160</c:v>
                </c:pt>
                <c:pt idx="10">
                  <c:v>11488</c:v>
                </c:pt>
                <c:pt idx="11">
                  <c:v>11671</c:v>
                </c:pt>
                <c:pt idx="12">
                  <c:v>11903</c:v>
                </c:pt>
                <c:pt idx="13">
                  <c:v>11720</c:v>
                </c:pt>
                <c:pt idx="14">
                  <c:v>11473</c:v>
                </c:pt>
                <c:pt idx="15">
                  <c:v>11106</c:v>
                </c:pt>
                <c:pt idx="16">
                  <c:v>11075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1F2-472B-96BE-EB41766DDD6A}"/>
            </c:ext>
          </c:extLst>
        </c:ser>
        <c:ser>
          <c:idx val="7"/>
          <c:order val="7"/>
          <c:tx>
            <c:strRef>
              <c:f>'non-resident'!$I$1</c:f>
              <c:strCache>
                <c:ptCount val="1"/>
                <c:pt idx="0">
                  <c:v>WOU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cat>
            <c:numRef>
              <c:f>'non-resident'!$A$2:$A$18</c:f>
              <c:numCache>
                <c:formatCode>General</c:formatCode>
                <c:ptCount val="17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</c:numCache>
            </c:numRef>
          </c:cat>
          <c:val>
            <c:numRef>
              <c:f>'non-resident'!$I$2:$I$18</c:f>
              <c:numCache>
                <c:formatCode>General</c:formatCode>
                <c:ptCount val="17"/>
                <c:pt idx="0">
                  <c:v>403</c:v>
                </c:pt>
                <c:pt idx="1">
                  <c:v>403</c:v>
                </c:pt>
                <c:pt idx="2">
                  <c:v>451</c:v>
                </c:pt>
                <c:pt idx="3">
                  <c:v>519</c:v>
                </c:pt>
                <c:pt idx="4">
                  <c:v>720</c:v>
                </c:pt>
                <c:pt idx="5">
                  <c:v>853</c:v>
                </c:pt>
                <c:pt idx="6">
                  <c:v>844</c:v>
                </c:pt>
                <c:pt idx="7">
                  <c:v>965</c:v>
                </c:pt>
                <c:pt idx="8">
                  <c:v>971</c:v>
                </c:pt>
                <c:pt idx="9" formatCode="#,##0">
                  <c:v>1060</c:v>
                </c:pt>
                <c:pt idx="10" formatCode="#,##0">
                  <c:v>1132</c:v>
                </c:pt>
                <c:pt idx="11" formatCode="#,##0">
                  <c:v>1205</c:v>
                </c:pt>
                <c:pt idx="12" formatCode="#,##0">
                  <c:v>1186</c:v>
                </c:pt>
                <c:pt idx="13" formatCode="#,##0">
                  <c:v>1216</c:v>
                </c:pt>
                <c:pt idx="14" formatCode="#,##0">
                  <c:v>1257</c:v>
                </c:pt>
                <c:pt idx="15" formatCode="#,##0">
                  <c:v>1224</c:v>
                </c:pt>
                <c:pt idx="16" formatCode="#,##0">
                  <c:v>1090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1F2-472B-96BE-EB41766DD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10213152"/>
        <c:axId val="91570528"/>
      </c:lineChart>
      <c:catAx>
        <c:axId val="910213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570528"/>
        <c:crosses val="autoZero"/>
        <c:auto val="1"/>
        <c:lblAlgn val="ctr"/>
        <c:lblOffset val="100"/>
        <c:noMultiLvlLbl val="0"/>
      </c:catAx>
      <c:valAx>
        <c:axId val="91570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0213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</xdr:colOff>
      <xdr:row>1</xdr:row>
      <xdr:rowOff>185737</xdr:rowOff>
    </xdr:from>
    <xdr:to>
      <xdr:col>26</xdr:col>
      <xdr:colOff>419100</xdr:colOff>
      <xdr:row>29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CBDDCB8-CF4D-42C0-84FE-AD7ADE8CF4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609599</xdr:colOff>
      <xdr:row>1</xdr:row>
      <xdr:rowOff>4761</xdr:rowOff>
    </xdr:from>
    <xdr:to>
      <xdr:col>24</xdr:col>
      <xdr:colOff>9525</xdr:colOff>
      <xdr:row>35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D5424B7-668D-4E02-9DEC-4016D3A911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22</xdr:col>
      <xdr:colOff>400050</xdr:colOff>
      <xdr:row>7</xdr:row>
      <xdr:rowOff>9525</xdr:rowOff>
    </xdr:from>
    <xdr:ext cx="226889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DC4A360-511B-4508-AD05-940BEECBD3C6}"/>
            </a:ext>
          </a:extLst>
        </xdr:cNvPr>
        <xdr:cNvSpPr txBox="1"/>
      </xdr:nvSpPr>
      <xdr:spPr>
        <a:xfrm>
          <a:off x="13982700" y="1343025"/>
          <a:ext cx="2268891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non-resident:</a:t>
          </a:r>
          <a:r>
            <a:rPr lang="en-US" sz="1100" baseline="0"/>
            <a:t> online vs. on-campus</a:t>
          </a:r>
          <a:endParaRPr lang="en-US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33336</xdr:colOff>
      <xdr:row>1</xdr:row>
      <xdr:rowOff>4761</xdr:rowOff>
    </xdr:from>
    <xdr:to>
      <xdr:col>23</xdr:col>
      <xdr:colOff>114300</xdr:colOff>
      <xdr:row>32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DDBCD14-7FA9-4DEF-9722-049612A948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595311</xdr:colOff>
      <xdr:row>0</xdr:row>
      <xdr:rowOff>185736</xdr:rowOff>
    </xdr:from>
    <xdr:to>
      <xdr:col>22</xdr:col>
      <xdr:colOff>352425</xdr:colOff>
      <xdr:row>30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1E6A9C5-B21E-40C3-8519-D01C74854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CAA56-4D33-412F-AC3F-F3314712110A}">
  <dimension ref="A1:M22"/>
  <sheetViews>
    <sheetView workbookViewId="0">
      <selection activeCell="J27" sqref="J27"/>
    </sheetView>
  </sheetViews>
  <sheetFormatPr defaultRowHeight="15" x14ac:dyDescent="0.25"/>
  <cols>
    <col min="9" max="9" width="10.5703125" bestFit="1" customWidth="1"/>
    <col min="11" max="11" width="8.85546875" customWidth="1"/>
  </cols>
  <sheetData>
    <row r="1" spans="1:13" x14ac:dyDescent="0.25">
      <c r="A1" s="18" t="s">
        <v>38</v>
      </c>
      <c r="B1" s="18"/>
      <c r="C1" s="18"/>
      <c r="D1" s="18"/>
      <c r="E1" s="18"/>
      <c r="F1" s="18"/>
      <c r="G1" s="18"/>
      <c r="H1" s="18"/>
      <c r="I1" s="18"/>
      <c r="K1" s="18" t="s">
        <v>15</v>
      </c>
      <c r="L1" s="18"/>
      <c r="M1" s="18"/>
    </row>
    <row r="2" spans="1:13" x14ac:dyDescent="0.25">
      <c r="B2" s="2" t="s">
        <v>15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K2" s="2" t="s">
        <v>23</v>
      </c>
      <c r="L2" s="2" t="s">
        <v>24</v>
      </c>
      <c r="M2" s="2" t="s">
        <v>25</v>
      </c>
    </row>
    <row r="3" spans="1:13" x14ac:dyDescent="0.25">
      <c r="A3" t="s">
        <v>0</v>
      </c>
      <c r="B3">
        <v>580</v>
      </c>
      <c r="C3">
        <v>369</v>
      </c>
      <c r="D3" s="1">
        <v>3894</v>
      </c>
      <c r="E3" s="1">
        <v>3928</v>
      </c>
      <c r="F3">
        <v>985</v>
      </c>
      <c r="G3" s="1">
        <v>4534</v>
      </c>
      <c r="H3">
        <v>984</v>
      </c>
      <c r="I3" s="3">
        <f>SUM(B3:H3)</f>
        <v>15274</v>
      </c>
      <c r="K3" s="3">
        <v>3451</v>
      </c>
      <c r="L3">
        <v>2669</v>
      </c>
      <c r="M3" s="4">
        <f>L3/K3</f>
        <v>0.77339901477832518</v>
      </c>
    </row>
    <row r="4" spans="1:13" x14ac:dyDescent="0.25">
      <c r="A4" t="s">
        <v>1</v>
      </c>
      <c r="B4">
        <v>660</v>
      </c>
      <c r="C4">
        <v>410</v>
      </c>
      <c r="D4" s="1">
        <v>4113</v>
      </c>
      <c r="E4" s="1">
        <v>4390</v>
      </c>
      <c r="F4" s="1">
        <v>1073</v>
      </c>
      <c r="G4" s="1">
        <v>4593</v>
      </c>
      <c r="H4" s="1">
        <v>1110</v>
      </c>
      <c r="I4" s="3">
        <f t="shared" ref="I4:I18" si="0">SUM(B4:H4)</f>
        <v>16349</v>
      </c>
      <c r="K4" s="3">
        <v>3216</v>
      </c>
      <c r="L4">
        <v>2566</v>
      </c>
      <c r="M4" s="4">
        <f t="shared" ref="M4:M19" si="1">L4/K4</f>
        <v>0.79788557213930345</v>
      </c>
    </row>
    <row r="5" spans="1:13" x14ac:dyDescent="0.25">
      <c r="A5" t="s">
        <v>2</v>
      </c>
      <c r="B5">
        <v>607</v>
      </c>
      <c r="C5">
        <v>496</v>
      </c>
      <c r="D5" s="1">
        <v>4213</v>
      </c>
      <c r="E5" s="1">
        <v>4496</v>
      </c>
      <c r="F5" s="1">
        <v>1005</v>
      </c>
      <c r="G5" s="1">
        <v>4839</v>
      </c>
      <c r="H5" s="1">
        <v>1038</v>
      </c>
      <c r="I5" s="3">
        <f t="shared" si="0"/>
        <v>16694</v>
      </c>
      <c r="K5" s="3">
        <v>3337</v>
      </c>
      <c r="L5">
        <v>2411</v>
      </c>
      <c r="M5" s="4">
        <f t="shared" si="1"/>
        <v>0.72250524423134554</v>
      </c>
    </row>
    <row r="6" spans="1:13" x14ac:dyDescent="0.25">
      <c r="A6" t="s">
        <v>3</v>
      </c>
      <c r="B6">
        <v>611</v>
      </c>
      <c r="C6">
        <v>461</v>
      </c>
      <c r="D6" s="1">
        <v>4290</v>
      </c>
      <c r="E6" s="1">
        <v>4528</v>
      </c>
      <c r="F6" s="1">
        <v>1036</v>
      </c>
      <c r="G6" s="1">
        <v>5036</v>
      </c>
      <c r="H6" s="1">
        <v>1012</v>
      </c>
      <c r="I6" s="3">
        <f t="shared" si="0"/>
        <v>16974</v>
      </c>
      <c r="K6" s="3">
        <v>3533</v>
      </c>
      <c r="L6">
        <v>2341</v>
      </c>
      <c r="M6" s="4">
        <f t="shared" si="1"/>
        <v>0.66260968015850552</v>
      </c>
    </row>
    <row r="7" spans="1:13" x14ac:dyDescent="0.25">
      <c r="A7" t="s">
        <v>4</v>
      </c>
      <c r="B7">
        <v>673</v>
      </c>
      <c r="C7">
        <v>492</v>
      </c>
      <c r="D7" s="1">
        <v>4222</v>
      </c>
      <c r="E7" s="1">
        <v>4819</v>
      </c>
      <c r="F7">
        <v>986</v>
      </c>
      <c r="G7" s="1">
        <v>4999</v>
      </c>
      <c r="H7">
        <v>925</v>
      </c>
      <c r="I7" s="3">
        <f t="shared" si="0"/>
        <v>17116</v>
      </c>
      <c r="K7" s="3">
        <v>3425</v>
      </c>
      <c r="L7">
        <v>2421</v>
      </c>
      <c r="M7" s="4">
        <f t="shared" si="1"/>
        <v>0.70686131386861317</v>
      </c>
    </row>
    <row r="8" spans="1:13" x14ac:dyDescent="0.25">
      <c r="A8" t="s">
        <v>5</v>
      </c>
      <c r="B8">
        <v>701</v>
      </c>
      <c r="C8">
        <v>438</v>
      </c>
      <c r="D8" s="1">
        <v>4232</v>
      </c>
      <c r="E8" s="1">
        <v>4840</v>
      </c>
      <c r="F8">
        <v>923</v>
      </c>
      <c r="G8" s="1">
        <v>4825</v>
      </c>
      <c r="H8">
        <v>938</v>
      </c>
      <c r="I8" s="3">
        <f t="shared" si="0"/>
        <v>16897</v>
      </c>
      <c r="K8" s="3">
        <v>3433</v>
      </c>
      <c r="L8">
        <v>2329</v>
      </c>
      <c r="M8" s="4">
        <f t="shared" si="1"/>
        <v>0.67841538013399361</v>
      </c>
    </row>
    <row r="9" spans="1:13" x14ac:dyDescent="0.25">
      <c r="A9" t="s">
        <v>6</v>
      </c>
      <c r="B9">
        <v>633</v>
      </c>
      <c r="C9">
        <v>495</v>
      </c>
      <c r="D9" s="1">
        <v>4254</v>
      </c>
      <c r="E9" s="1">
        <v>4970</v>
      </c>
      <c r="F9">
        <v>896</v>
      </c>
      <c r="G9" s="1">
        <v>4693</v>
      </c>
      <c r="H9" s="1">
        <v>1003</v>
      </c>
      <c r="I9" s="3">
        <f t="shared" si="0"/>
        <v>16944</v>
      </c>
      <c r="K9" s="3">
        <v>3666</v>
      </c>
      <c r="L9">
        <v>2294</v>
      </c>
      <c r="M9" s="4">
        <f t="shared" si="1"/>
        <v>0.62575013638843424</v>
      </c>
    </row>
    <row r="10" spans="1:13" x14ac:dyDescent="0.25">
      <c r="A10" t="s">
        <v>7</v>
      </c>
      <c r="B10">
        <v>685</v>
      </c>
      <c r="C10">
        <v>497</v>
      </c>
      <c r="D10" s="1">
        <v>4490</v>
      </c>
      <c r="E10" s="1">
        <v>5207</v>
      </c>
      <c r="F10" s="1">
        <v>1000</v>
      </c>
      <c r="G10" s="1">
        <v>5036</v>
      </c>
      <c r="H10" s="1">
        <v>1005</v>
      </c>
      <c r="I10" s="3">
        <f t="shared" si="0"/>
        <v>17920</v>
      </c>
      <c r="K10" s="3">
        <v>3957</v>
      </c>
      <c r="L10">
        <v>2389</v>
      </c>
      <c r="M10" s="4">
        <f t="shared" si="1"/>
        <v>0.60374020722769772</v>
      </c>
    </row>
    <row r="11" spans="1:13" x14ac:dyDescent="0.25">
      <c r="A11" t="s">
        <v>8</v>
      </c>
      <c r="B11">
        <v>627</v>
      </c>
      <c r="C11">
        <v>538</v>
      </c>
      <c r="D11" s="1">
        <v>4538</v>
      </c>
      <c r="E11" s="1">
        <v>5784</v>
      </c>
      <c r="F11" s="1">
        <v>1006</v>
      </c>
      <c r="G11" s="1">
        <v>5130</v>
      </c>
      <c r="H11" s="1">
        <v>1071</v>
      </c>
      <c r="I11" s="3">
        <f t="shared" si="0"/>
        <v>18694</v>
      </c>
      <c r="K11" s="3">
        <v>4137</v>
      </c>
      <c r="L11">
        <v>2646</v>
      </c>
      <c r="M11" s="4">
        <f t="shared" si="1"/>
        <v>0.63959390862944165</v>
      </c>
    </row>
    <row r="12" spans="1:13" x14ac:dyDescent="0.25">
      <c r="A12" t="s">
        <v>9</v>
      </c>
      <c r="B12">
        <v>726</v>
      </c>
      <c r="C12">
        <v>572</v>
      </c>
      <c r="D12" s="1">
        <v>5052</v>
      </c>
      <c r="E12" s="1">
        <v>6039</v>
      </c>
      <c r="F12" s="1">
        <v>1002</v>
      </c>
      <c r="G12" s="1">
        <v>5589</v>
      </c>
      <c r="H12" s="1">
        <v>1229</v>
      </c>
      <c r="I12" s="3">
        <f t="shared" si="0"/>
        <v>20209</v>
      </c>
      <c r="K12" s="3">
        <v>4298</v>
      </c>
      <c r="L12">
        <v>2838</v>
      </c>
      <c r="M12" s="4">
        <f t="shared" si="1"/>
        <v>0.66030711959050725</v>
      </c>
    </row>
    <row r="13" spans="1:13" x14ac:dyDescent="0.25">
      <c r="A13" t="s">
        <v>10</v>
      </c>
      <c r="B13">
        <v>764</v>
      </c>
      <c r="C13">
        <v>606</v>
      </c>
      <c r="D13" s="1">
        <v>5253</v>
      </c>
      <c r="E13" s="1">
        <v>6074</v>
      </c>
      <c r="F13">
        <v>988</v>
      </c>
      <c r="G13" s="1">
        <v>5889</v>
      </c>
      <c r="H13" s="1">
        <v>1256</v>
      </c>
      <c r="I13" s="3">
        <f t="shared" si="0"/>
        <v>20830</v>
      </c>
      <c r="K13" s="3">
        <v>4208</v>
      </c>
      <c r="L13">
        <v>2905</v>
      </c>
      <c r="M13" s="4">
        <f t="shared" si="1"/>
        <v>0.69035171102661597</v>
      </c>
    </row>
    <row r="14" spans="1:13" x14ac:dyDescent="0.25">
      <c r="A14" t="s">
        <v>11</v>
      </c>
      <c r="B14">
        <v>799</v>
      </c>
      <c r="C14">
        <v>627</v>
      </c>
      <c r="D14" s="1">
        <v>5890</v>
      </c>
      <c r="E14" s="1">
        <v>6040</v>
      </c>
      <c r="F14" s="1">
        <v>1011</v>
      </c>
      <c r="G14" s="1">
        <v>5885</v>
      </c>
      <c r="H14" s="1">
        <v>1107</v>
      </c>
      <c r="I14" s="3">
        <f t="shared" si="0"/>
        <v>21359</v>
      </c>
      <c r="K14" s="3">
        <v>4157</v>
      </c>
      <c r="L14">
        <v>2903</v>
      </c>
      <c r="M14" s="4">
        <f t="shared" si="1"/>
        <v>0.69834014914601872</v>
      </c>
    </row>
    <row r="15" spans="1:13" x14ac:dyDescent="0.25">
      <c r="A15" t="s">
        <v>12</v>
      </c>
      <c r="B15">
        <v>768</v>
      </c>
      <c r="C15">
        <v>615</v>
      </c>
      <c r="D15" s="1">
        <v>6023</v>
      </c>
      <c r="E15" s="1">
        <v>5871</v>
      </c>
      <c r="F15" s="1">
        <v>1003</v>
      </c>
      <c r="G15" s="1">
        <v>5932</v>
      </c>
      <c r="H15" s="1">
        <v>1217</v>
      </c>
      <c r="I15" s="3">
        <f t="shared" si="0"/>
        <v>21429</v>
      </c>
      <c r="K15" s="3">
        <v>3653</v>
      </c>
      <c r="L15">
        <v>2694</v>
      </c>
      <c r="M15" s="4">
        <f t="shared" si="1"/>
        <v>0.73747604708458803</v>
      </c>
    </row>
    <row r="16" spans="1:13" x14ac:dyDescent="0.25">
      <c r="A16" t="s">
        <v>13</v>
      </c>
      <c r="B16">
        <v>805</v>
      </c>
      <c r="C16">
        <v>709</v>
      </c>
      <c r="D16" s="1">
        <v>6387</v>
      </c>
      <c r="E16" s="1">
        <v>5736</v>
      </c>
      <c r="F16" s="1">
        <v>1037</v>
      </c>
      <c r="G16" s="1">
        <v>5860</v>
      </c>
      <c r="H16" s="1">
        <v>1133</v>
      </c>
      <c r="I16" s="3">
        <f t="shared" si="0"/>
        <v>21667</v>
      </c>
      <c r="K16" s="3">
        <v>3488</v>
      </c>
      <c r="L16">
        <v>2392</v>
      </c>
      <c r="M16" s="4">
        <f t="shared" si="1"/>
        <v>0.68577981651376152</v>
      </c>
    </row>
    <row r="17" spans="1:13" x14ac:dyDescent="0.25">
      <c r="A17" t="s">
        <v>14</v>
      </c>
      <c r="B17">
        <v>749</v>
      </c>
      <c r="C17">
        <v>733</v>
      </c>
      <c r="D17" s="1">
        <v>6807</v>
      </c>
      <c r="E17" s="1">
        <v>6079</v>
      </c>
      <c r="F17" s="1">
        <v>1069</v>
      </c>
      <c r="G17" s="1">
        <v>6014</v>
      </c>
      <c r="H17" s="1">
        <v>1154</v>
      </c>
      <c r="I17" s="3">
        <f t="shared" si="0"/>
        <v>22605</v>
      </c>
      <c r="K17" s="3">
        <v>3176</v>
      </c>
      <c r="L17">
        <v>2273</v>
      </c>
      <c r="M17" s="4">
        <f t="shared" si="1"/>
        <v>0.71568010075566746</v>
      </c>
    </row>
    <row r="18" spans="1:13" x14ac:dyDescent="0.25">
      <c r="A18" t="s">
        <v>30</v>
      </c>
      <c r="B18">
        <v>715</v>
      </c>
      <c r="C18">
        <v>696</v>
      </c>
      <c r="D18" s="1">
        <v>7123</v>
      </c>
      <c r="E18" s="1">
        <v>6350</v>
      </c>
      <c r="F18" s="1">
        <v>1107</v>
      </c>
      <c r="G18" s="1">
        <v>5952</v>
      </c>
      <c r="H18" s="1">
        <v>1231</v>
      </c>
      <c r="I18" s="3">
        <f t="shared" si="0"/>
        <v>23174</v>
      </c>
      <c r="K18" s="3">
        <v>3016</v>
      </c>
      <c r="L18">
        <v>2220</v>
      </c>
      <c r="M18" s="4">
        <f t="shared" si="1"/>
        <v>0.73607427055702923</v>
      </c>
    </row>
    <row r="19" spans="1:13" x14ac:dyDescent="0.25">
      <c r="A19" t="s">
        <v>31</v>
      </c>
      <c r="K19" s="3">
        <v>3000</v>
      </c>
      <c r="L19">
        <v>2151</v>
      </c>
      <c r="M19" s="4">
        <f t="shared" si="1"/>
        <v>0.71699999999999997</v>
      </c>
    </row>
    <row r="21" spans="1:13" x14ac:dyDescent="0.25">
      <c r="A21" t="s">
        <v>32</v>
      </c>
      <c r="B21" t="s">
        <v>35</v>
      </c>
    </row>
    <row r="22" spans="1:13" x14ac:dyDescent="0.25">
      <c r="B22" t="s">
        <v>35</v>
      </c>
    </row>
  </sheetData>
  <mergeCells count="2">
    <mergeCell ref="A1:I1"/>
    <mergeCell ref="K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182F8-BF2F-40CD-BA93-258BF69B39B1}">
  <dimension ref="A1:J44"/>
  <sheetViews>
    <sheetView tabSelected="1" workbookViewId="0">
      <pane ySplit="1" topLeftCell="A23" activePane="bottomLeft" state="frozen"/>
      <selection pane="bottomLeft" activeCell="B40" sqref="B40"/>
    </sheetView>
  </sheetViews>
  <sheetFormatPr defaultRowHeight="15" x14ac:dyDescent="0.25"/>
  <cols>
    <col min="2" max="10" width="9.42578125" customWidth="1"/>
  </cols>
  <sheetData>
    <row r="1" spans="1:10" x14ac:dyDescent="0.25">
      <c r="B1" s="6" t="s">
        <v>15</v>
      </c>
      <c r="C1" s="6" t="s">
        <v>16</v>
      </c>
      <c r="D1" s="6" t="s">
        <v>28</v>
      </c>
      <c r="E1" s="6" t="s">
        <v>29</v>
      </c>
      <c r="F1" s="6" t="s">
        <v>18</v>
      </c>
      <c r="G1" s="6" t="s">
        <v>19</v>
      </c>
      <c r="H1" s="6" t="s">
        <v>20</v>
      </c>
      <c r="I1" s="6" t="s">
        <v>21</v>
      </c>
      <c r="J1" s="6" t="s">
        <v>22</v>
      </c>
    </row>
    <row r="2" spans="1:10" x14ac:dyDescent="0.25">
      <c r="A2">
        <v>2003</v>
      </c>
      <c r="B2" s="1">
        <f>resident!B2+'non-resident'!B2</f>
        <v>3287</v>
      </c>
      <c r="C2" s="1">
        <f>resident!C2+'non-resident'!C2</f>
        <v>3236</v>
      </c>
      <c r="D2" s="1">
        <f>resident!D2+'non-resident'!D2</f>
        <v>18974</v>
      </c>
      <c r="E2" s="1">
        <f>resident!E2+'non-resident'!E2</f>
        <v>372</v>
      </c>
      <c r="F2" s="1">
        <f>resident!F2+'non-resident'!F2</f>
        <v>23117</v>
      </c>
      <c r="G2" s="1">
        <f>resident!G2+'non-resident'!G2</f>
        <v>5505</v>
      </c>
      <c r="H2" s="1">
        <f>resident!H2+'non-resident'!H2</f>
        <v>20034</v>
      </c>
      <c r="I2" s="1">
        <f>resident!I2+'non-resident'!I2</f>
        <v>5032</v>
      </c>
      <c r="J2" s="1">
        <f>SUM(B2:I2)</f>
        <v>79557</v>
      </c>
    </row>
    <row r="3" spans="1:10" x14ac:dyDescent="0.25">
      <c r="A3">
        <v>2004</v>
      </c>
      <c r="B3" s="1">
        <f>resident!B3+'non-resident'!B3</f>
        <v>3338</v>
      </c>
      <c r="C3" s="1">
        <f>resident!C3+'non-resident'!C3</f>
        <v>3373</v>
      </c>
      <c r="D3" s="1">
        <f>resident!D3+'non-resident'!D3</f>
        <v>19159</v>
      </c>
      <c r="E3" s="1">
        <f>resident!E3+'non-resident'!E3</f>
        <v>438</v>
      </c>
      <c r="F3" s="1">
        <f>resident!F3+'non-resident'!F3</f>
        <v>23486</v>
      </c>
      <c r="G3" s="1">
        <f>resident!G3+'non-resident'!G3</f>
        <v>5161</v>
      </c>
      <c r="H3" s="1">
        <f>resident!H3+'non-resident'!H3</f>
        <v>20339</v>
      </c>
      <c r="I3" s="1">
        <f>resident!I3+'non-resident'!I3</f>
        <v>4772</v>
      </c>
      <c r="J3" s="1">
        <f t="shared" ref="J3:J18" si="0">SUM(B3:I3)</f>
        <v>80066</v>
      </c>
    </row>
    <row r="4" spans="1:10" x14ac:dyDescent="0.25">
      <c r="A4">
        <v>2005</v>
      </c>
      <c r="B4" s="1">
        <f>resident!B4+'non-resident'!B4</f>
        <v>3533</v>
      </c>
      <c r="C4" s="1">
        <f>resident!C4+'non-resident'!C4</f>
        <v>3351</v>
      </c>
      <c r="D4" s="1">
        <f>resident!D4+'non-resident'!D4</f>
        <v>19236</v>
      </c>
      <c r="E4" s="1">
        <f>resident!E4+'non-resident'!E4</f>
        <v>491</v>
      </c>
      <c r="F4" s="1">
        <f>resident!F4+'non-resident'!F4</f>
        <v>24015</v>
      </c>
      <c r="G4" s="1">
        <f>resident!G4+'non-resident'!G4</f>
        <v>4989</v>
      </c>
      <c r="H4" s="1">
        <f>resident!H4+'non-resident'!H4</f>
        <v>20394</v>
      </c>
      <c r="I4" s="1">
        <f>resident!I4+'non-resident'!I4</f>
        <v>4879</v>
      </c>
      <c r="J4" s="1">
        <f t="shared" si="0"/>
        <v>80888</v>
      </c>
    </row>
    <row r="5" spans="1:10" x14ac:dyDescent="0.25">
      <c r="A5">
        <v>2006</v>
      </c>
      <c r="B5" s="1">
        <f>resident!B5+'non-resident'!B5</f>
        <v>3425</v>
      </c>
      <c r="C5" s="1">
        <f>resident!C5+'non-resident'!C5</f>
        <v>3157</v>
      </c>
      <c r="D5" s="1">
        <f>resident!D5+'non-resident'!D5</f>
        <v>19362</v>
      </c>
      <c r="E5" s="1">
        <f>resident!E5+'non-resident'!E5</f>
        <v>495</v>
      </c>
      <c r="F5" s="1">
        <f>resident!F5+'non-resident'!F5</f>
        <v>24284</v>
      </c>
      <c r="G5" s="1">
        <f>resident!G5+'non-resident'!G5</f>
        <v>5002</v>
      </c>
      <c r="H5" s="1">
        <f>resident!H5+'non-resident'!H5</f>
        <v>20388</v>
      </c>
      <c r="I5" s="1">
        <f>resident!I5+'non-resident'!I5</f>
        <v>4889</v>
      </c>
      <c r="J5" s="1">
        <f t="shared" si="0"/>
        <v>81002</v>
      </c>
    </row>
    <row r="6" spans="1:10" x14ac:dyDescent="0.25">
      <c r="A6">
        <v>2007</v>
      </c>
      <c r="B6" s="1">
        <f>resident!B6+'non-resident'!B6</f>
        <v>3433</v>
      </c>
      <c r="C6" s="1">
        <f>resident!C6+'non-resident'!C6</f>
        <v>3318</v>
      </c>
      <c r="D6" s="1">
        <f>resident!D6+'non-resident'!D6</f>
        <v>19753</v>
      </c>
      <c r="E6" s="1">
        <f>resident!E6+'non-resident'!E6</f>
        <v>497</v>
      </c>
      <c r="F6" s="1">
        <f>resident!F6+'non-resident'!F6</f>
        <v>24999</v>
      </c>
      <c r="G6" s="1">
        <f>resident!G6+'non-resident'!G6</f>
        <v>4836</v>
      </c>
      <c r="H6" s="1">
        <f>resident!H6+'non-resident'!H6</f>
        <v>20376</v>
      </c>
      <c r="I6" s="1">
        <f>resident!I6+'non-resident'!I6</f>
        <v>5037</v>
      </c>
      <c r="J6" s="1">
        <f t="shared" si="0"/>
        <v>82249</v>
      </c>
    </row>
    <row r="7" spans="1:10" x14ac:dyDescent="0.25">
      <c r="A7">
        <v>2008</v>
      </c>
      <c r="B7" s="1">
        <f>resident!B7+'non-resident'!B7</f>
        <v>3666</v>
      </c>
      <c r="C7" s="1">
        <f>resident!C7+'non-resident'!C7</f>
        <v>3525</v>
      </c>
      <c r="D7" s="1">
        <f>resident!D7+'non-resident'!D7</f>
        <v>20320</v>
      </c>
      <c r="E7" s="1">
        <f>resident!E7+'non-resident'!E7</f>
        <v>510</v>
      </c>
      <c r="F7" s="1">
        <f>resident!F7+'non-resident'!F7</f>
        <v>26587</v>
      </c>
      <c r="G7" s="1">
        <f>resident!G7+'non-resident'!G7</f>
        <v>5082</v>
      </c>
      <c r="H7" s="1">
        <f>resident!H7+'non-resident'!H7</f>
        <v>21507</v>
      </c>
      <c r="I7" s="1">
        <f>resident!I7+'non-resident'!I7</f>
        <v>5349</v>
      </c>
      <c r="J7" s="1">
        <f t="shared" si="0"/>
        <v>86546</v>
      </c>
    </row>
    <row r="8" spans="1:10" x14ac:dyDescent="0.25">
      <c r="A8">
        <v>2009</v>
      </c>
      <c r="B8" s="1">
        <f>resident!B8+'non-resident'!B8</f>
        <v>3957</v>
      </c>
      <c r="C8" s="1">
        <f>resident!C8+'non-resident'!C8</f>
        <v>3927</v>
      </c>
      <c r="D8" s="1">
        <f>resident!D8+'non-resident'!D8</f>
        <v>21969</v>
      </c>
      <c r="E8" s="1">
        <f>resident!E8+'non-resident'!E8</f>
        <v>611</v>
      </c>
      <c r="F8" s="1">
        <f>resident!F8+'non-resident'!F8</f>
        <v>27972</v>
      </c>
      <c r="G8" s="1">
        <f>resident!G8+'non-resident'!G8</f>
        <v>5104</v>
      </c>
      <c r="H8" s="1">
        <f>resident!H8+'non-resident'!H8</f>
        <v>22386</v>
      </c>
      <c r="I8" s="1">
        <f>resident!I8+'non-resident'!I8</f>
        <v>5654</v>
      </c>
      <c r="J8" s="1">
        <f t="shared" si="0"/>
        <v>91580</v>
      </c>
    </row>
    <row r="9" spans="1:10" x14ac:dyDescent="0.25">
      <c r="A9">
        <v>2010</v>
      </c>
      <c r="B9" s="1">
        <f>resident!B9+'non-resident'!B9</f>
        <v>4137</v>
      </c>
      <c r="C9" s="1">
        <f>resident!C9+'non-resident'!C9</f>
        <v>3797</v>
      </c>
      <c r="D9" s="1">
        <f>resident!D9+'non-resident'!D9</f>
        <v>23761</v>
      </c>
      <c r="E9" s="1">
        <f>resident!E9+'non-resident'!E9</f>
        <v>678</v>
      </c>
      <c r="F9" s="1">
        <f>resident!F9+'non-resident'!F9</f>
        <v>28522</v>
      </c>
      <c r="G9" s="1">
        <f>resident!G9+'non-resident'!G9</f>
        <v>6443</v>
      </c>
      <c r="H9" s="1">
        <f>resident!H9+'non-resident'!H9</f>
        <v>23389</v>
      </c>
      <c r="I9" s="14">
        <f>resident!I9+'non-resident'!I9</f>
        <v>6233</v>
      </c>
      <c r="J9" s="1">
        <f t="shared" si="0"/>
        <v>96960</v>
      </c>
    </row>
    <row r="10" spans="1:10" x14ac:dyDescent="0.25">
      <c r="A10">
        <v>2011</v>
      </c>
      <c r="B10" s="14">
        <f>resident!B10+'non-resident'!B10</f>
        <v>4298</v>
      </c>
      <c r="C10" s="1">
        <f>resident!C10+'non-resident'!C10</f>
        <v>3911</v>
      </c>
      <c r="D10" s="1">
        <f>resident!D10+'non-resident'!D10</f>
        <v>24977</v>
      </c>
      <c r="E10" s="1">
        <f>resident!E10+'non-resident'!E10</f>
        <v>764</v>
      </c>
      <c r="F10" s="14">
        <f>resident!F10+'non-resident'!F10</f>
        <v>28958</v>
      </c>
      <c r="G10" s="14">
        <f>resident!G10+'non-resident'!G10</f>
        <v>6744</v>
      </c>
      <c r="H10" s="1">
        <f>resident!H10+'non-resident'!H10</f>
        <v>24447</v>
      </c>
      <c r="I10" s="1">
        <f>resident!I10+'non-resident'!I10</f>
        <v>6217</v>
      </c>
      <c r="J10" s="1">
        <f t="shared" si="0"/>
        <v>100316</v>
      </c>
    </row>
    <row r="11" spans="1:10" x14ac:dyDescent="0.25">
      <c r="A11">
        <v>2012</v>
      </c>
      <c r="B11" s="1">
        <f>resident!B11+'non-resident'!B11</f>
        <v>4208</v>
      </c>
      <c r="C11" s="1">
        <f>resident!C11+'non-resident'!C11</f>
        <v>4001</v>
      </c>
      <c r="D11" s="1">
        <f>resident!D11+'non-resident'!D11</f>
        <v>26393</v>
      </c>
      <c r="E11" s="1">
        <f>resident!E11+'non-resident'!E11</f>
        <v>801</v>
      </c>
      <c r="F11" s="1">
        <f>resident!F11+'non-resident'!F11</f>
        <v>28731</v>
      </c>
      <c r="G11" s="1">
        <f>resident!G11+'non-resident'!G11</f>
        <v>6481</v>
      </c>
      <c r="H11" s="14">
        <f>resident!H11+'non-resident'!H11</f>
        <v>24591</v>
      </c>
      <c r="I11" s="1">
        <f>resident!I11+'non-resident'!I11</f>
        <v>6187</v>
      </c>
      <c r="J11" s="1">
        <f t="shared" si="0"/>
        <v>101393</v>
      </c>
    </row>
    <row r="12" spans="1:10" x14ac:dyDescent="0.25">
      <c r="A12">
        <v>2013</v>
      </c>
      <c r="B12" s="11">
        <f>resident!B12+'non-resident'!B12</f>
        <v>4157</v>
      </c>
      <c r="C12" s="12">
        <f>resident!C12+'non-resident'!C12</f>
        <v>4414</v>
      </c>
      <c r="D12" s="11">
        <f>resident!D12+'non-resident'!D12</f>
        <v>27925</v>
      </c>
      <c r="E12" s="13">
        <f>resident!E12+'non-resident'!E12</f>
        <v>936</v>
      </c>
      <c r="F12" s="12">
        <f>resident!F12+'non-resident'!F12</f>
        <v>28766</v>
      </c>
      <c r="G12" s="1">
        <f>resident!G12+'non-resident'!G12</f>
        <v>6140</v>
      </c>
      <c r="H12" s="1">
        <f>resident!H12+'non-resident'!H12</f>
        <v>24548</v>
      </c>
      <c r="I12" s="1">
        <f>resident!I12+'non-resident'!I12</f>
        <v>6188</v>
      </c>
      <c r="J12" s="14">
        <f t="shared" si="0"/>
        <v>103074</v>
      </c>
    </row>
    <row r="13" spans="1:10" x14ac:dyDescent="0.25">
      <c r="A13">
        <v>2014</v>
      </c>
      <c r="B13" s="1">
        <f>resident!B13+'non-resident'!B13</f>
        <v>3653</v>
      </c>
      <c r="C13" s="1">
        <f>resident!C13+'non-resident'!C13</f>
        <v>4273</v>
      </c>
      <c r="D13" s="1">
        <f>resident!D13+'non-resident'!D13</f>
        <v>28886</v>
      </c>
      <c r="E13" s="1">
        <f>resident!E13+'non-resident'!E13</f>
        <v>980</v>
      </c>
      <c r="F13" s="1">
        <f>resident!F13+'non-resident'!F13</f>
        <v>28241</v>
      </c>
      <c r="G13" s="1">
        <f>resident!G13+'non-resident'!G13</f>
        <v>6203</v>
      </c>
      <c r="H13" s="1">
        <f>resident!H13+'non-resident'!H13</f>
        <v>24181</v>
      </c>
      <c r="I13" s="1">
        <f>resident!I13+'non-resident'!I13</f>
        <v>6058</v>
      </c>
      <c r="J13" s="1">
        <f t="shared" si="0"/>
        <v>102475</v>
      </c>
    </row>
    <row r="14" spans="1:10" x14ac:dyDescent="0.25">
      <c r="A14">
        <v>2015</v>
      </c>
      <c r="B14" s="1">
        <f>resident!B14+'non-resident'!B14</f>
        <v>3488</v>
      </c>
      <c r="C14" s="1">
        <f>resident!C14+'non-resident'!C14</f>
        <v>4786</v>
      </c>
      <c r="D14" s="1">
        <f>resident!D14+'non-resident'!D14</f>
        <v>29576</v>
      </c>
      <c r="E14" s="1">
        <f>resident!E14+'non-resident'!E14</f>
        <v>1016</v>
      </c>
      <c r="F14" s="1">
        <f>resident!F14+'non-resident'!F14</f>
        <v>28076</v>
      </c>
      <c r="G14" s="1">
        <f>resident!G14+'non-resident'!G14</f>
        <v>6215</v>
      </c>
      <c r="H14" s="1">
        <f>resident!H14+'non-resident'!H14</f>
        <v>24125</v>
      </c>
      <c r="I14" s="1">
        <f>resident!I14+'non-resident'!I14</f>
        <v>5445</v>
      </c>
      <c r="J14" s="1">
        <f t="shared" si="0"/>
        <v>102727</v>
      </c>
    </row>
    <row r="15" spans="1:10" x14ac:dyDescent="0.25">
      <c r="A15">
        <v>2016</v>
      </c>
      <c r="B15" s="1">
        <f>resident!B15+'non-resident'!B15</f>
        <v>3176</v>
      </c>
      <c r="C15" s="1">
        <f>resident!C15+'non-resident'!C15</f>
        <v>5232</v>
      </c>
      <c r="D15" s="1">
        <f>resident!D15+'non-resident'!D15</f>
        <v>30354</v>
      </c>
      <c r="E15" s="1">
        <f>resident!E15+'non-resident'!E15</f>
        <v>1122</v>
      </c>
      <c r="F15" s="1">
        <f>resident!F15+'non-resident'!F15</f>
        <v>27229</v>
      </c>
      <c r="G15" s="1">
        <f>resident!G15+'non-resident'!G15</f>
        <v>6088</v>
      </c>
      <c r="H15" s="1">
        <f>resident!H15+'non-resident'!H15</f>
        <v>23634</v>
      </c>
      <c r="I15" s="1">
        <f>resident!I15+'non-resident'!I15</f>
        <v>5382</v>
      </c>
      <c r="J15" s="1">
        <f t="shared" si="0"/>
        <v>102217</v>
      </c>
    </row>
    <row r="16" spans="1:10" x14ac:dyDescent="0.25">
      <c r="A16">
        <v>2017</v>
      </c>
      <c r="B16" s="1">
        <f>resident!B16+'non-resident'!B16</f>
        <v>3016</v>
      </c>
      <c r="C16" s="16">
        <f>resident!C16+'non-resident'!C16</f>
        <v>5490</v>
      </c>
      <c r="D16" s="16">
        <f>resident!D16+'non-resident'!D16</f>
        <v>30896</v>
      </c>
      <c r="E16" s="16">
        <f>resident!E16+'non-resident'!E16</f>
        <v>1204</v>
      </c>
      <c r="F16" s="1">
        <f>resident!F16+'non-resident'!F16</f>
        <v>27305</v>
      </c>
      <c r="G16" s="1">
        <f>resident!G16+'non-resident'!G16</f>
        <v>6139</v>
      </c>
      <c r="H16" s="1">
        <f>resident!H16+'non-resident'!H16</f>
        <v>22980</v>
      </c>
      <c r="I16" s="1">
        <f>resident!I16+'non-resident'!I16</f>
        <v>5285</v>
      </c>
      <c r="J16" s="1">
        <f t="shared" si="0"/>
        <v>102315</v>
      </c>
    </row>
    <row r="17" spans="1:10" x14ac:dyDescent="0.25">
      <c r="A17">
        <v>2018</v>
      </c>
      <c r="B17" s="1">
        <f>resident!B17+'non-resident'!B17</f>
        <v>2978</v>
      </c>
      <c r="C17" s="1">
        <f>resident!C17+'non-resident'!C17</f>
        <v>5341</v>
      </c>
      <c r="D17" s="1">
        <f>resident!D17+'non-resident'!D17</f>
        <v>30986</v>
      </c>
      <c r="E17" s="1">
        <f>resident!E17+'non-resident'!E17</f>
        <v>1259</v>
      </c>
      <c r="F17" s="1">
        <f>resident!F17+'non-resident'!F17</f>
        <v>26379</v>
      </c>
      <c r="G17" s="1">
        <f>resident!G17+'non-resident'!G17</f>
        <v>6119</v>
      </c>
      <c r="H17" s="1">
        <f>resident!H17+'non-resident'!H17</f>
        <v>22760</v>
      </c>
      <c r="I17" s="1">
        <f>resident!I17+'non-resident'!I17</f>
        <v>5185</v>
      </c>
      <c r="J17" s="1">
        <f t="shared" si="0"/>
        <v>101007</v>
      </c>
    </row>
    <row r="18" spans="1:10" x14ac:dyDescent="0.25">
      <c r="A18">
        <v>2019</v>
      </c>
      <c r="B18" s="1">
        <f>resident!B18+'non-resident'!B18</f>
        <v>3067</v>
      </c>
      <c r="C18" s="1">
        <f>resident!C18+'non-resident'!C18</f>
        <v>5319</v>
      </c>
      <c r="D18" s="1">
        <f>resident!D18+'non-resident'!D18</f>
        <v>31719</v>
      </c>
      <c r="E18" s="1">
        <f>resident!E18+'non-resident'!E18</f>
        <v>1311</v>
      </c>
      <c r="F18" s="1">
        <f>resident!F18+'non-resident'!F18</f>
        <v>26020</v>
      </c>
      <c r="G18" s="1">
        <f>resident!G18+'non-resident'!G18</f>
        <v>5966</v>
      </c>
      <c r="H18" s="1">
        <f>resident!H18+'non-resident'!H18</f>
        <v>22615</v>
      </c>
      <c r="I18" s="1">
        <f>resident!I18+'non-resident'!I18</f>
        <v>4929</v>
      </c>
      <c r="J18" s="1">
        <f t="shared" si="0"/>
        <v>100946</v>
      </c>
    </row>
    <row r="19" spans="1:10" x14ac:dyDescent="0.25">
      <c r="A19">
        <v>2020</v>
      </c>
      <c r="B19" s="1">
        <f>resident!B19+'non-resident'!B19</f>
        <v>2853</v>
      </c>
      <c r="C19" s="1">
        <f>resident!C19+'non-resident'!C19</f>
        <v>5325</v>
      </c>
      <c r="D19" s="1">
        <f>(resident!$D$19+'non-resident'!$D$19)*(D18/($D$18+$E$18))</f>
        <v>32034.941598546775</v>
      </c>
      <c r="E19" s="1">
        <f>(resident!$D$19+'non-resident'!$D$19)*(E18/($D$18+$E$18))</f>
        <v>1324.0584014532244</v>
      </c>
      <c r="F19" s="1">
        <f>resident!F19+'non-resident'!F19</f>
        <v>23979</v>
      </c>
      <c r="G19" s="1">
        <f>resident!G19+'non-resident'!G19</f>
        <v>5041</v>
      </c>
      <c r="H19" s="1">
        <f>resident!H19+'non-resident'!H19</f>
        <v>21800</v>
      </c>
      <c r="I19" s="1">
        <f>resident!I19+'non-resident'!I19</f>
        <v>4554</v>
      </c>
      <c r="J19" s="1">
        <f t="shared" ref="J19" si="1">SUM(B19:I19)</f>
        <v>96911</v>
      </c>
    </row>
    <row r="20" spans="1:10" x14ac:dyDescent="0.25">
      <c r="A20" s="17">
        <f>COUNTA(A2:A19)</f>
        <v>18</v>
      </c>
      <c r="B20" t="s">
        <v>39</v>
      </c>
      <c r="F20" s="1"/>
    </row>
    <row r="21" spans="1:10" x14ac:dyDescent="0.25">
      <c r="F21" s="1"/>
    </row>
    <row r="22" spans="1:10" x14ac:dyDescent="0.25">
      <c r="A22" t="s">
        <v>32</v>
      </c>
      <c r="B22" t="s">
        <v>34</v>
      </c>
    </row>
    <row r="24" spans="1:10" x14ac:dyDescent="0.25">
      <c r="B24" s="6" t="str">
        <f>B1</f>
        <v>EOU</v>
      </c>
      <c r="C24" s="6" t="str">
        <f t="shared" ref="C24:J24" si="2">C1</f>
        <v>OIT</v>
      </c>
      <c r="D24" s="6" t="str">
        <f t="shared" si="2"/>
        <v>OSU - Co</v>
      </c>
      <c r="E24" s="6" t="str">
        <f t="shared" si="2"/>
        <v>OSU - Ca</v>
      </c>
      <c r="F24" s="6" t="str">
        <f t="shared" si="2"/>
        <v>PSU</v>
      </c>
      <c r="G24" s="6" t="str">
        <f t="shared" si="2"/>
        <v>SOU</v>
      </c>
      <c r="H24" s="6" t="str">
        <f t="shared" si="2"/>
        <v>UO</v>
      </c>
      <c r="I24" s="6" t="str">
        <f t="shared" si="2"/>
        <v>WOU</v>
      </c>
      <c r="J24" s="6" t="str">
        <f t="shared" si="2"/>
        <v>total</v>
      </c>
    </row>
    <row r="25" spans="1:10" x14ac:dyDescent="0.25">
      <c r="A25">
        <f t="shared" ref="A25:A39" si="3">A3</f>
        <v>2004</v>
      </c>
      <c r="B25" s="5">
        <f>(B3-B2)/B2</f>
        <v>1.5515667782172194E-2</v>
      </c>
      <c r="C25" s="5">
        <f t="shared" ref="C25:J25" si="4">(C3-C2)/C2</f>
        <v>4.2336217552533993E-2</v>
      </c>
      <c r="D25" s="5">
        <f t="shared" si="4"/>
        <v>9.750184462949299E-3</v>
      </c>
      <c r="E25" s="5">
        <f t="shared" si="4"/>
        <v>0.17741935483870969</v>
      </c>
      <c r="F25" s="5">
        <f t="shared" si="4"/>
        <v>1.5962278842410346E-2</v>
      </c>
      <c r="G25" s="5">
        <f t="shared" si="4"/>
        <v>-6.2488646684831971E-2</v>
      </c>
      <c r="H25" s="5">
        <f t="shared" si="4"/>
        <v>1.5224118997703904E-2</v>
      </c>
      <c r="I25" s="5">
        <f t="shared" si="4"/>
        <v>-5.1669316375198726E-2</v>
      </c>
      <c r="J25" s="5">
        <f t="shared" si="4"/>
        <v>6.3979285292306148E-3</v>
      </c>
    </row>
    <row r="26" spans="1:10" x14ac:dyDescent="0.25">
      <c r="A26">
        <f t="shared" si="3"/>
        <v>2005</v>
      </c>
      <c r="B26" s="5">
        <f t="shared" ref="B26:J26" si="5">(B4-B3)/B3</f>
        <v>5.8418214499700416E-2</v>
      </c>
      <c r="C26" s="5">
        <f t="shared" si="5"/>
        <v>-6.5223836347465163E-3</v>
      </c>
      <c r="D26" s="5">
        <f t="shared" si="5"/>
        <v>4.0189989039093902E-3</v>
      </c>
      <c r="E26" s="5">
        <f t="shared" si="5"/>
        <v>0.12100456621004566</v>
      </c>
      <c r="F26" s="5">
        <f t="shared" si="5"/>
        <v>2.2524056884952737E-2</v>
      </c>
      <c r="G26" s="5">
        <f t="shared" si="5"/>
        <v>-3.3326874636698312E-2</v>
      </c>
      <c r="H26" s="5">
        <f t="shared" si="5"/>
        <v>2.7041644131963224E-3</v>
      </c>
      <c r="I26" s="5">
        <f t="shared" si="5"/>
        <v>2.2422464375523889E-2</v>
      </c>
      <c r="J26" s="5">
        <f t="shared" si="5"/>
        <v>1.0266530112657058E-2</v>
      </c>
    </row>
    <row r="27" spans="1:10" x14ac:dyDescent="0.25">
      <c r="A27">
        <f t="shared" si="3"/>
        <v>2006</v>
      </c>
      <c r="B27" s="5">
        <f t="shared" ref="B27:J27" si="6">(B5-B4)/B4</f>
        <v>-3.0568921596377016E-2</v>
      </c>
      <c r="C27" s="5">
        <f t="shared" si="6"/>
        <v>-5.7893166219039095E-2</v>
      </c>
      <c r="D27" s="5">
        <f t="shared" si="6"/>
        <v>6.5502183406113534E-3</v>
      </c>
      <c r="E27" s="5">
        <f t="shared" si="6"/>
        <v>8.1466395112016286E-3</v>
      </c>
      <c r="F27" s="5">
        <f t="shared" si="6"/>
        <v>1.1201332500520508E-2</v>
      </c>
      <c r="G27" s="5">
        <f t="shared" si="6"/>
        <v>2.605732611745841E-3</v>
      </c>
      <c r="H27" s="5">
        <f t="shared" si="6"/>
        <v>-2.942041776993233E-4</v>
      </c>
      <c r="I27" s="5">
        <f t="shared" si="6"/>
        <v>2.0496003279360524E-3</v>
      </c>
      <c r="J27" s="5">
        <f t="shared" si="6"/>
        <v>1.4093561467708436E-3</v>
      </c>
    </row>
    <row r="28" spans="1:10" x14ac:dyDescent="0.25">
      <c r="A28" s="7">
        <f t="shared" si="3"/>
        <v>2007</v>
      </c>
      <c r="B28" s="8">
        <f t="shared" ref="B28:J28" si="7">(B6-B5)/B5</f>
        <v>2.3357664233576644E-3</v>
      </c>
      <c r="C28" s="8">
        <f t="shared" si="7"/>
        <v>5.0997782705099776E-2</v>
      </c>
      <c r="D28" s="8">
        <f t="shared" si="7"/>
        <v>2.0194194814585269E-2</v>
      </c>
      <c r="E28" s="8">
        <f t="shared" si="7"/>
        <v>4.0404040404040404E-3</v>
      </c>
      <c r="F28" s="8">
        <f t="shared" si="7"/>
        <v>2.9443254817987152E-2</v>
      </c>
      <c r="G28" s="8">
        <f t="shared" si="7"/>
        <v>-3.3186725309876049E-2</v>
      </c>
      <c r="H28" s="8">
        <f t="shared" si="7"/>
        <v>-5.885815185403178E-4</v>
      </c>
      <c r="I28" s="8">
        <f t="shared" si="7"/>
        <v>3.0272039271834732E-2</v>
      </c>
      <c r="J28" s="8">
        <f t="shared" si="7"/>
        <v>1.5394681612799685E-2</v>
      </c>
    </row>
    <row r="29" spans="1:10" x14ac:dyDescent="0.25">
      <c r="A29" s="7">
        <f t="shared" si="3"/>
        <v>2008</v>
      </c>
      <c r="B29" s="8">
        <f t="shared" ref="B29:J29" si="8">(B7-B6)/B6</f>
        <v>6.7870667055053888E-2</v>
      </c>
      <c r="C29" s="8">
        <f t="shared" si="8"/>
        <v>6.2386980108499093E-2</v>
      </c>
      <c r="D29" s="8">
        <f t="shared" si="8"/>
        <v>2.8704500582190047E-2</v>
      </c>
      <c r="E29" s="8">
        <f t="shared" si="8"/>
        <v>2.6156941649899398E-2</v>
      </c>
      <c r="F29" s="8">
        <f t="shared" si="8"/>
        <v>6.352254090163606E-2</v>
      </c>
      <c r="G29" s="8">
        <f t="shared" si="8"/>
        <v>5.0868486352357321E-2</v>
      </c>
      <c r="H29" s="8">
        <f t="shared" si="8"/>
        <v>5.5506478209658421E-2</v>
      </c>
      <c r="I29" s="8">
        <f t="shared" si="8"/>
        <v>6.1941631923764146E-2</v>
      </c>
      <c r="J29" s="8">
        <f t="shared" si="8"/>
        <v>5.2243796277158382E-2</v>
      </c>
    </row>
    <row r="30" spans="1:10" x14ac:dyDescent="0.25">
      <c r="A30" s="9">
        <f t="shared" si="3"/>
        <v>2009</v>
      </c>
      <c r="B30" s="10">
        <f t="shared" ref="B30:J30" si="9">(B8-B7)/B7</f>
        <v>7.9378068739770866E-2</v>
      </c>
      <c r="C30" s="10">
        <f t="shared" si="9"/>
        <v>0.11404255319148936</v>
      </c>
      <c r="D30" s="10">
        <f t="shared" si="9"/>
        <v>8.1151574803149606E-2</v>
      </c>
      <c r="E30" s="10">
        <f t="shared" si="9"/>
        <v>0.1980392156862745</v>
      </c>
      <c r="F30" s="10">
        <f t="shared" si="9"/>
        <v>5.2093128220558921E-2</v>
      </c>
      <c r="G30" s="10">
        <f t="shared" si="9"/>
        <v>4.329004329004329E-3</v>
      </c>
      <c r="H30" s="10">
        <f t="shared" si="9"/>
        <v>4.0870414283721582E-2</v>
      </c>
      <c r="I30" s="10">
        <f t="shared" si="9"/>
        <v>5.7020003739016639E-2</v>
      </c>
      <c r="J30" s="10">
        <f t="shared" si="9"/>
        <v>5.816559979663994E-2</v>
      </c>
    </row>
    <row r="31" spans="1:10" x14ac:dyDescent="0.25">
      <c r="A31" s="7">
        <f t="shared" si="3"/>
        <v>2010</v>
      </c>
      <c r="B31" s="8">
        <f t="shared" ref="B31:J31" si="10">(B9-B8)/B8</f>
        <v>4.5489006823351025E-2</v>
      </c>
      <c r="C31" s="8">
        <f t="shared" si="10"/>
        <v>-3.3104150751209573E-2</v>
      </c>
      <c r="D31" s="8">
        <f t="shared" si="10"/>
        <v>8.156948427329419E-2</v>
      </c>
      <c r="E31" s="8">
        <f t="shared" si="10"/>
        <v>0.10965630114566285</v>
      </c>
      <c r="F31" s="8">
        <f t="shared" si="10"/>
        <v>1.9662519662519664E-2</v>
      </c>
      <c r="G31" s="8">
        <f t="shared" si="10"/>
        <v>0.26234326018808779</v>
      </c>
      <c r="H31" s="8">
        <f t="shared" si="10"/>
        <v>4.4804788707227733E-2</v>
      </c>
      <c r="I31" s="8">
        <f t="shared" si="10"/>
        <v>0.10240537672444287</v>
      </c>
      <c r="J31" s="8">
        <f t="shared" si="10"/>
        <v>5.8746451190216202E-2</v>
      </c>
    </row>
    <row r="32" spans="1:10" x14ac:dyDescent="0.25">
      <c r="A32" s="7">
        <f t="shared" si="3"/>
        <v>2011</v>
      </c>
      <c r="B32" s="8">
        <f t="shared" ref="B32:J32" si="11">(B10-B9)/B9</f>
        <v>3.8917089678510999E-2</v>
      </c>
      <c r="C32" s="8">
        <f t="shared" si="11"/>
        <v>3.0023702923360547E-2</v>
      </c>
      <c r="D32" s="8">
        <f t="shared" si="11"/>
        <v>5.117629729388494E-2</v>
      </c>
      <c r="E32" s="8">
        <f t="shared" si="11"/>
        <v>0.12684365781710916</v>
      </c>
      <c r="F32" s="8">
        <f t="shared" si="11"/>
        <v>1.5286445550802889E-2</v>
      </c>
      <c r="G32" s="8">
        <f t="shared" si="11"/>
        <v>4.6717367685860621E-2</v>
      </c>
      <c r="H32" s="8">
        <f t="shared" si="11"/>
        <v>4.5234939501475051E-2</v>
      </c>
      <c r="I32" s="8">
        <f t="shared" si="11"/>
        <v>-2.5669821915610459E-3</v>
      </c>
      <c r="J32" s="8">
        <f t="shared" si="11"/>
        <v>3.4612211221122111E-2</v>
      </c>
    </row>
    <row r="33" spans="1:10" x14ac:dyDescent="0.25">
      <c r="A33">
        <f t="shared" si="3"/>
        <v>2012</v>
      </c>
      <c r="B33" s="5">
        <f t="shared" ref="B33:J33" si="12">(B11-B10)/B10</f>
        <v>-2.0939972080037228E-2</v>
      </c>
      <c r="C33" s="5">
        <f t="shared" si="12"/>
        <v>2.301201738685758E-2</v>
      </c>
      <c r="D33" s="5">
        <f t="shared" si="12"/>
        <v>5.6692156784241506E-2</v>
      </c>
      <c r="E33" s="5">
        <f t="shared" si="12"/>
        <v>4.8429319371727751E-2</v>
      </c>
      <c r="F33" s="5">
        <f t="shared" si="12"/>
        <v>-7.8389391532564402E-3</v>
      </c>
      <c r="G33" s="5">
        <f t="shared" si="12"/>
        <v>-3.8997627520759193E-2</v>
      </c>
      <c r="H33" s="5">
        <f t="shared" si="12"/>
        <v>5.8902932875199415E-3</v>
      </c>
      <c r="I33" s="5">
        <f t="shared" si="12"/>
        <v>-4.8254785266205564E-3</v>
      </c>
      <c r="J33" s="5">
        <f t="shared" si="12"/>
        <v>1.0736074006140595E-2</v>
      </c>
    </row>
    <row r="34" spans="1:10" x14ac:dyDescent="0.25">
      <c r="A34">
        <f t="shared" si="3"/>
        <v>2013</v>
      </c>
      <c r="B34" s="5">
        <f t="shared" ref="B34:J34" si="13">(B12-B11)/B11</f>
        <v>-1.211977186311787E-2</v>
      </c>
      <c r="C34" s="5">
        <f t="shared" si="13"/>
        <v>0.10322419395151212</v>
      </c>
      <c r="D34" s="5">
        <f t="shared" si="13"/>
        <v>5.8045693933997652E-2</v>
      </c>
      <c r="E34" s="5">
        <f t="shared" si="13"/>
        <v>0.16853932584269662</v>
      </c>
      <c r="F34" s="5">
        <f t="shared" si="13"/>
        <v>1.2181963732553688E-3</v>
      </c>
      <c r="G34" s="5">
        <f t="shared" si="13"/>
        <v>-5.2615337139330351E-2</v>
      </c>
      <c r="H34" s="5">
        <f t="shared" si="13"/>
        <v>-1.7486072140213899E-3</v>
      </c>
      <c r="I34" s="5">
        <f t="shared" si="13"/>
        <v>1.6162922256343946E-4</v>
      </c>
      <c r="J34" s="5">
        <f t="shared" si="13"/>
        <v>1.6579053780832995E-2</v>
      </c>
    </row>
    <row r="35" spans="1:10" x14ac:dyDescent="0.25">
      <c r="A35">
        <f t="shared" si="3"/>
        <v>2014</v>
      </c>
      <c r="B35" s="5">
        <f t="shared" ref="B35:J35" si="14">(B13-B12)/B12</f>
        <v>-0.12124127976906422</v>
      </c>
      <c r="C35" s="5">
        <f t="shared" si="14"/>
        <v>-3.1943815133665607E-2</v>
      </c>
      <c r="D35" s="5">
        <f t="shared" si="14"/>
        <v>3.4413607878245302E-2</v>
      </c>
      <c r="E35" s="5">
        <f t="shared" si="14"/>
        <v>4.7008547008547008E-2</v>
      </c>
      <c r="F35" s="5">
        <f t="shared" si="14"/>
        <v>-1.8250712646874782E-2</v>
      </c>
      <c r="G35" s="5">
        <f t="shared" si="14"/>
        <v>1.0260586319218241E-2</v>
      </c>
      <c r="H35" s="5">
        <f t="shared" si="14"/>
        <v>-1.4950301450219977E-2</v>
      </c>
      <c r="I35" s="5">
        <f t="shared" si="14"/>
        <v>-2.100840336134454E-2</v>
      </c>
      <c r="J35" s="5">
        <f t="shared" si="14"/>
        <v>-5.8113588295787494E-3</v>
      </c>
    </row>
    <row r="36" spans="1:10" x14ac:dyDescent="0.25">
      <c r="A36">
        <f t="shared" si="3"/>
        <v>2015</v>
      </c>
      <c r="B36" s="5">
        <f t="shared" ref="B36:J36" si="15">(B14-B13)/B13</f>
        <v>-4.5168354776895701E-2</v>
      </c>
      <c r="C36" s="5">
        <f t="shared" si="15"/>
        <v>0.12005616662766207</v>
      </c>
      <c r="D36" s="5">
        <f t="shared" si="15"/>
        <v>2.3887004085023887E-2</v>
      </c>
      <c r="E36" s="5">
        <f t="shared" si="15"/>
        <v>3.6734693877551024E-2</v>
      </c>
      <c r="F36" s="5">
        <f t="shared" si="15"/>
        <v>-5.8425693141177723E-3</v>
      </c>
      <c r="G36" s="5">
        <f t="shared" si="15"/>
        <v>1.9345477994518782E-3</v>
      </c>
      <c r="H36" s="5">
        <f t="shared" si="15"/>
        <v>-2.3158678301145527E-3</v>
      </c>
      <c r="I36" s="5">
        <f t="shared" si="15"/>
        <v>-0.1011885110597557</v>
      </c>
      <c r="J36" s="5">
        <f t="shared" si="15"/>
        <v>2.4591363747255429E-3</v>
      </c>
    </row>
    <row r="37" spans="1:10" x14ac:dyDescent="0.25">
      <c r="A37">
        <f t="shared" si="3"/>
        <v>2016</v>
      </c>
      <c r="B37" s="5">
        <f t="shared" ref="B37:J37" si="16">(B15-B14)/B14</f>
        <v>-8.9449541284403675E-2</v>
      </c>
      <c r="C37" s="5">
        <f t="shared" si="16"/>
        <v>9.3188466360217298E-2</v>
      </c>
      <c r="D37" s="5">
        <f t="shared" si="16"/>
        <v>2.6305112253178251E-2</v>
      </c>
      <c r="E37" s="5">
        <f t="shared" si="16"/>
        <v>0.10433070866141732</v>
      </c>
      <c r="F37" s="5">
        <f t="shared" si="16"/>
        <v>-3.0168115116113406E-2</v>
      </c>
      <c r="G37" s="5">
        <f t="shared" si="16"/>
        <v>-2.0434432823813353E-2</v>
      </c>
      <c r="H37" s="5">
        <f t="shared" si="16"/>
        <v>-2.0352331606217616E-2</v>
      </c>
      <c r="I37" s="5">
        <f t="shared" si="16"/>
        <v>-1.1570247933884297E-2</v>
      </c>
      <c r="J37" s="5">
        <f t="shared" si="16"/>
        <v>-4.9646149503051774E-3</v>
      </c>
    </row>
    <row r="38" spans="1:10" x14ac:dyDescent="0.25">
      <c r="A38">
        <f t="shared" si="3"/>
        <v>2017</v>
      </c>
      <c r="B38" s="5">
        <f t="shared" ref="B38:J41" si="17">(B16-B15)/B15</f>
        <v>-5.0377833753148617E-2</v>
      </c>
      <c r="C38" s="5">
        <f t="shared" si="17"/>
        <v>4.931192660550459E-2</v>
      </c>
      <c r="D38" s="5">
        <f t="shared" si="17"/>
        <v>1.7855966264742704E-2</v>
      </c>
      <c r="E38" s="5">
        <f t="shared" si="17"/>
        <v>7.3083778966131913E-2</v>
      </c>
      <c r="F38" s="5">
        <f t="shared" si="17"/>
        <v>2.7911417973484152E-3</v>
      </c>
      <c r="G38" s="5">
        <f t="shared" si="17"/>
        <v>8.3771353482260183E-3</v>
      </c>
      <c r="H38" s="5">
        <f t="shared" si="17"/>
        <v>-2.7671997969027671E-2</v>
      </c>
      <c r="I38" s="5">
        <f t="shared" si="17"/>
        <v>-1.8023039762170196E-2</v>
      </c>
      <c r="J38" s="5">
        <f t="shared" si="17"/>
        <v>9.5874463151921895E-4</v>
      </c>
    </row>
    <row r="39" spans="1:10" x14ac:dyDescent="0.25">
      <c r="A39">
        <f t="shared" si="3"/>
        <v>2018</v>
      </c>
      <c r="B39" s="5">
        <f t="shared" si="17"/>
        <v>-1.2599469496021221E-2</v>
      </c>
      <c r="C39" s="5">
        <f t="shared" si="17"/>
        <v>-2.7140255009107467E-2</v>
      </c>
      <c r="D39" s="5">
        <f t="shared" si="17"/>
        <v>2.9129984464008286E-3</v>
      </c>
      <c r="E39" s="5">
        <f t="shared" si="17"/>
        <v>4.5681063122923589E-2</v>
      </c>
      <c r="F39" s="5">
        <f t="shared" si="17"/>
        <v>-3.391320271012635E-2</v>
      </c>
      <c r="G39" s="5">
        <f t="shared" si="17"/>
        <v>-3.2578595862518323E-3</v>
      </c>
      <c r="H39" s="5">
        <f t="shared" si="17"/>
        <v>-9.5735422106179285E-3</v>
      </c>
      <c r="I39" s="5">
        <f t="shared" si="17"/>
        <v>-1.8921475875118259E-2</v>
      </c>
      <c r="J39" s="5">
        <f t="shared" si="17"/>
        <v>-1.2784049259639349E-2</v>
      </c>
    </row>
    <row r="40" spans="1:10" x14ac:dyDescent="0.25">
      <c r="A40">
        <v>2019</v>
      </c>
      <c r="B40" s="5">
        <f t="shared" si="17"/>
        <v>2.9885829415715246E-2</v>
      </c>
      <c r="C40" s="5">
        <f t="shared" si="17"/>
        <v>-4.1190788241902265E-3</v>
      </c>
      <c r="D40" s="5">
        <f t="shared" si="17"/>
        <v>2.3655844574969342E-2</v>
      </c>
      <c r="E40" s="5">
        <f t="shared" si="17"/>
        <v>4.1302621127879267E-2</v>
      </c>
      <c r="F40" s="5">
        <f t="shared" si="17"/>
        <v>-1.360931043633193E-2</v>
      </c>
      <c r="G40" s="5">
        <f t="shared" si="17"/>
        <v>-2.5004085634907663E-2</v>
      </c>
      <c r="H40" s="5">
        <f t="shared" si="17"/>
        <v>-6.3708260105448155E-3</v>
      </c>
      <c r="I40" s="5">
        <f t="shared" si="17"/>
        <v>-4.9373191899710706E-2</v>
      </c>
      <c r="J40" s="5">
        <f t="shared" si="17"/>
        <v>-6.0391854029918717E-4</v>
      </c>
    </row>
    <row r="41" spans="1:10" x14ac:dyDescent="0.25">
      <c r="A41">
        <v>2020</v>
      </c>
      <c r="B41" s="5">
        <f t="shared" si="17"/>
        <v>-6.9775024453863715E-2</v>
      </c>
      <c r="C41" s="5">
        <f t="shared" si="17"/>
        <v>1.1280315848843769E-3</v>
      </c>
      <c r="D41" s="5">
        <f t="shared" si="17"/>
        <v>9.9606418407508085E-3</v>
      </c>
      <c r="E41" s="5">
        <f t="shared" si="17"/>
        <v>9.9606418407508814E-3</v>
      </c>
      <c r="F41" s="5">
        <f t="shared" si="17"/>
        <v>-7.8439661798616445E-2</v>
      </c>
      <c r="G41" s="5">
        <f t="shared" si="17"/>
        <v>-0.155045256453235</v>
      </c>
      <c r="H41" s="5">
        <f t="shared" si="17"/>
        <v>-3.6038027857616624E-2</v>
      </c>
      <c r="I41" s="5">
        <f t="shared" si="17"/>
        <v>-7.6080340839926958E-2</v>
      </c>
      <c r="J41" s="5">
        <f t="shared" si="17"/>
        <v>-3.9971866146256411E-2</v>
      </c>
    </row>
    <row r="43" spans="1:10" x14ac:dyDescent="0.25">
      <c r="A43" t="s">
        <v>32</v>
      </c>
      <c r="B43" t="s">
        <v>36</v>
      </c>
    </row>
    <row r="44" spans="1:10" x14ac:dyDescent="0.25">
      <c r="B44" t="s">
        <v>37</v>
      </c>
    </row>
  </sheetData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B7219-E47E-4EE6-A169-FFEF0D776BC6}">
  <dimension ref="A1:J41"/>
  <sheetViews>
    <sheetView topLeftCell="A13" workbookViewId="0">
      <selection activeCell="B34" sqref="B34"/>
    </sheetView>
  </sheetViews>
  <sheetFormatPr defaultRowHeight="15" x14ac:dyDescent="0.25"/>
  <sheetData>
    <row r="1" spans="1:10" x14ac:dyDescent="0.25">
      <c r="A1" t="s">
        <v>27</v>
      </c>
      <c r="B1" s="2" t="s">
        <v>15</v>
      </c>
      <c r="C1" s="2" t="s">
        <v>16</v>
      </c>
      <c r="D1" s="2" t="s">
        <v>28</v>
      </c>
      <c r="E1" s="2" t="s">
        <v>29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</row>
    <row r="2" spans="1:10" x14ac:dyDescent="0.25">
      <c r="A2">
        <v>2003</v>
      </c>
      <c r="B2" s="1">
        <v>2209</v>
      </c>
      <c r="C2" s="1">
        <v>2852</v>
      </c>
      <c r="D2" s="1">
        <v>15215</v>
      </c>
      <c r="E2">
        <v>342</v>
      </c>
      <c r="F2" s="1">
        <v>19526</v>
      </c>
      <c r="G2" s="1">
        <v>4331</v>
      </c>
      <c r="H2" s="1">
        <v>14080</v>
      </c>
      <c r="I2" s="1">
        <v>4629</v>
      </c>
      <c r="J2" s="1">
        <f>SUM(B2:I2)</f>
        <v>63184</v>
      </c>
    </row>
    <row r="3" spans="1:10" x14ac:dyDescent="0.25">
      <c r="A3">
        <v>2004</v>
      </c>
      <c r="B3" s="1">
        <v>2202</v>
      </c>
      <c r="C3" s="1">
        <v>2906</v>
      </c>
      <c r="D3" s="1">
        <v>15682</v>
      </c>
      <c r="E3">
        <v>418</v>
      </c>
      <c r="F3" s="1">
        <v>19526</v>
      </c>
      <c r="G3" s="1">
        <v>4120</v>
      </c>
      <c r="H3" s="1">
        <v>14274</v>
      </c>
      <c r="I3" s="1">
        <v>4369</v>
      </c>
      <c r="J3" s="1">
        <f t="shared" ref="J3:J18" si="0">SUM(B3:I3)</f>
        <v>63497</v>
      </c>
    </row>
    <row r="4" spans="1:10" x14ac:dyDescent="0.25">
      <c r="A4">
        <v>2005</v>
      </c>
      <c r="B4" s="1">
        <v>2415</v>
      </c>
      <c r="C4" s="1">
        <v>2839</v>
      </c>
      <c r="D4" s="1">
        <v>15680</v>
      </c>
      <c r="E4">
        <v>444</v>
      </c>
      <c r="F4" s="1">
        <v>19743</v>
      </c>
      <c r="G4" s="1">
        <v>3971</v>
      </c>
      <c r="H4" s="1">
        <v>14251</v>
      </c>
      <c r="I4" s="1">
        <v>4428</v>
      </c>
      <c r="J4" s="1">
        <f t="shared" si="0"/>
        <v>63771</v>
      </c>
    </row>
    <row r="5" spans="1:10" x14ac:dyDescent="0.25">
      <c r="A5">
        <v>2006</v>
      </c>
      <c r="B5" s="1">
        <v>2384</v>
      </c>
      <c r="C5" s="1">
        <v>2583</v>
      </c>
      <c r="D5" s="1">
        <v>15224</v>
      </c>
      <c r="E5">
        <v>446</v>
      </c>
      <c r="F5" s="1">
        <v>19767</v>
      </c>
      <c r="G5" s="1">
        <v>3959</v>
      </c>
      <c r="H5" s="1">
        <v>14033</v>
      </c>
      <c r="I5" s="1">
        <v>4370</v>
      </c>
      <c r="J5" s="1">
        <f t="shared" si="0"/>
        <v>62766</v>
      </c>
    </row>
    <row r="6" spans="1:10" x14ac:dyDescent="0.25">
      <c r="A6">
        <v>2007</v>
      </c>
      <c r="B6" s="1">
        <v>2440</v>
      </c>
      <c r="C6" s="1">
        <v>2660</v>
      </c>
      <c r="D6" s="1">
        <v>15282</v>
      </c>
      <c r="E6">
        <v>457</v>
      </c>
      <c r="F6" s="1">
        <v>20420</v>
      </c>
      <c r="G6" s="1">
        <v>3774</v>
      </c>
      <c r="H6" s="1">
        <v>13665</v>
      </c>
      <c r="I6" s="1">
        <v>4317</v>
      </c>
      <c r="J6" s="1">
        <f t="shared" si="0"/>
        <v>63015</v>
      </c>
    </row>
    <row r="7" spans="1:10" x14ac:dyDescent="0.25">
      <c r="A7">
        <v>2008</v>
      </c>
      <c r="B7" s="1">
        <v>2697</v>
      </c>
      <c r="C7" s="1">
        <v>2785</v>
      </c>
      <c r="D7" s="1">
        <v>15307</v>
      </c>
      <c r="E7">
        <v>483</v>
      </c>
      <c r="F7" s="1">
        <v>21439</v>
      </c>
      <c r="G7" s="1">
        <v>3970</v>
      </c>
      <c r="H7" s="1">
        <v>13835</v>
      </c>
      <c r="I7" s="1">
        <v>4496</v>
      </c>
      <c r="J7" s="1">
        <f t="shared" si="0"/>
        <v>65012</v>
      </c>
    </row>
    <row r="8" spans="1:10" x14ac:dyDescent="0.25">
      <c r="A8">
        <v>2009</v>
      </c>
      <c r="B8" s="1">
        <v>2883</v>
      </c>
      <c r="C8" s="1">
        <v>2943</v>
      </c>
      <c r="D8" s="1">
        <v>16116</v>
      </c>
      <c r="E8">
        <v>580</v>
      </c>
      <c r="F8" s="1">
        <v>22540</v>
      </c>
      <c r="G8" s="1">
        <v>3890</v>
      </c>
      <c r="H8" s="1">
        <v>13924</v>
      </c>
      <c r="I8" s="1">
        <v>4810</v>
      </c>
      <c r="J8" s="1">
        <f t="shared" si="0"/>
        <v>67686</v>
      </c>
    </row>
    <row r="9" spans="1:10" x14ac:dyDescent="0.25">
      <c r="A9">
        <v>2010</v>
      </c>
      <c r="B9" s="1">
        <v>2977</v>
      </c>
      <c r="C9" s="1">
        <v>2945</v>
      </c>
      <c r="D9" s="1">
        <v>17092</v>
      </c>
      <c r="E9">
        <v>649</v>
      </c>
      <c r="F9" s="1">
        <v>23080</v>
      </c>
      <c r="G9" s="1">
        <v>4924</v>
      </c>
      <c r="H9" s="1">
        <v>13719</v>
      </c>
      <c r="I9" s="1">
        <v>5268</v>
      </c>
      <c r="J9" s="1">
        <f t="shared" si="0"/>
        <v>70654</v>
      </c>
    </row>
    <row r="10" spans="1:10" x14ac:dyDescent="0.25">
      <c r="A10">
        <v>2011</v>
      </c>
      <c r="B10" s="1">
        <v>3066</v>
      </c>
      <c r="C10" s="1">
        <v>3024</v>
      </c>
      <c r="D10" s="1">
        <v>17263</v>
      </c>
      <c r="E10">
        <v>713</v>
      </c>
      <c r="F10" s="1">
        <v>23568</v>
      </c>
      <c r="G10" s="1">
        <v>5091</v>
      </c>
      <c r="H10" s="1">
        <v>13847</v>
      </c>
      <c r="I10" s="1">
        <v>5246</v>
      </c>
      <c r="J10" s="1">
        <f t="shared" si="0"/>
        <v>71818</v>
      </c>
    </row>
    <row r="11" spans="1:10" x14ac:dyDescent="0.25">
      <c r="A11">
        <v>2012</v>
      </c>
      <c r="B11" s="1">
        <v>3005</v>
      </c>
      <c r="C11" s="1">
        <v>2990</v>
      </c>
      <c r="D11" s="1">
        <v>17363</v>
      </c>
      <c r="E11">
        <v>741</v>
      </c>
      <c r="F11" s="1">
        <v>23327</v>
      </c>
      <c r="G11" s="1">
        <v>4803</v>
      </c>
      <c r="H11" s="1">
        <v>13431</v>
      </c>
      <c r="I11" s="1">
        <v>5127</v>
      </c>
      <c r="J11" s="1">
        <f t="shared" si="0"/>
        <v>70787</v>
      </c>
    </row>
    <row r="12" spans="1:10" x14ac:dyDescent="0.25">
      <c r="A12">
        <v>2013</v>
      </c>
      <c r="B12" s="1">
        <v>3052</v>
      </c>
      <c r="C12" s="1">
        <v>3238</v>
      </c>
      <c r="D12" s="1">
        <v>17544</v>
      </c>
      <c r="E12">
        <v>886</v>
      </c>
      <c r="F12" s="1">
        <v>23180</v>
      </c>
      <c r="G12" s="1">
        <v>4459</v>
      </c>
      <c r="H12" s="1">
        <v>13060</v>
      </c>
      <c r="I12" s="1">
        <v>5056</v>
      </c>
      <c r="J12" s="1">
        <f t="shared" si="0"/>
        <v>70475</v>
      </c>
    </row>
    <row r="13" spans="1:10" x14ac:dyDescent="0.25">
      <c r="A13">
        <v>2014</v>
      </c>
      <c r="B13" s="1">
        <v>2702</v>
      </c>
      <c r="C13" s="1">
        <v>3157</v>
      </c>
      <c r="D13" s="1">
        <v>17576</v>
      </c>
      <c r="E13">
        <v>934</v>
      </c>
      <c r="F13" s="1">
        <v>22364</v>
      </c>
      <c r="G13" s="1">
        <v>4424</v>
      </c>
      <c r="H13" s="1">
        <v>12510</v>
      </c>
      <c r="I13" s="1">
        <v>4853</v>
      </c>
      <c r="J13" s="1">
        <f t="shared" si="0"/>
        <v>68520</v>
      </c>
    </row>
    <row r="14" spans="1:10" x14ac:dyDescent="0.25">
      <c r="A14">
        <v>2015</v>
      </c>
      <c r="B14" s="1">
        <v>2570</v>
      </c>
      <c r="C14" s="1">
        <v>3588</v>
      </c>
      <c r="D14" s="1">
        <v>17727</v>
      </c>
      <c r="E14">
        <v>939</v>
      </c>
      <c r="F14" s="1">
        <v>21948</v>
      </c>
      <c r="G14" s="1">
        <v>4305</v>
      </c>
      <c r="H14" s="1">
        <v>12222</v>
      </c>
      <c r="I14" s="1">
        <v>4259</v>
      </c>
      <c r="J14" s="1">
        <f t="shared" si="0"/>
        <v>67558</v>
      </c>
    </row>
    <row r="15" spans="1:10" x14ac:dyDescent="0.25">
      <c r="A15">
        <v>2016</v>
      </c>
      <c r="B15" s="1">
        <v>2237</v>
      </c>
      <c r="C15" s="1">
        <v>3915</v>
      </c>
      <c r="D15" s="1">
        <v>17841</v>
      </c>
      <c r="E15" s="1">
        <v>1031</v>
      </c>
      <c r="F15" s="1">
        <v>20802</v>
      </c>
      <c r="G15" s="1">
        <v>4170</v>
      </c>
      <c r="H15" s="1">
        <v>11914</v>
      </c>
      <c r="I15" s="1">
        <v>4166</v>
      </c>
      <c r="J15" s="1">
        <f t="shared" si="0"/>
        <v>66076</v>
      </c>
    </row>
    <row r="16" spans="1:10" x14ac:dyDescent="0.25">
      <c r="A16">
        <v>2017</v>
      </c>
      <c r="B16" s="1">
        <v>2121</v>
      </c>
      <c r="C16" s="1">
        <v>4187</v>
      </c>
      <c r="D16" s="1">
        <v>17786</v>
      </c>
      <c r="E16" s="1">
        <v>1106</v>
      </c>
      <c r="F16" s="1">
        <v>21042</v>
      </c>
      <c r="G16" s="1">
        <v>4158</v>
      </c>
      <c r="H16" s="1">
        <v>11507</v>
      </c>
      <c r="I16" s="1">
        <v>4028</v>
      </c>
      <c r="J16" s="1">
        <f t="shared" si="0"/>
        <v>65935</v>
      </c>
    </row>
    <row r="17" spans="1:10" x14ac:dyDescent="0.25">
      <c r="A17">
        <v>2018</v>
      </c>
      <c r="B17" s="1">
        <v>2047</v>
      </c>
      <c r="C17" s="1">
        <v>4083</v>
      </c>
      <c r="D17" s="1">
        <v>17340</v>
      </c>
      <c r="E17" s="1">
        <v>1113</v>
      </c>
      <c r="F17" s="1">
        <v>20420</v>
      </c>
      <c r="G17" s="1">
        <v>4232</v>
      </c>
      <c r="H17" s="1">
        <v>11654</v>
      </c>
      <c r="I17" s="1">
        <v>3961</v>
      </c>
      <c r="J17" s="1">
        <f t="shared" si="0"/>
        <v>64850</v>
      </c>
    </row>
    <row r="18" spans="1:10" x14ac:dyDescent="0.25">
      <c r="A18">
        <v>2019</v>
      </c>
      <c r="B18" s="1">
        <v>2037</v>
      </c>
      <c r="C18" s="1">
        <v>4079</v>
      </c>
      <c r="D18" s="1">
        <v>17416</v>
      </c>
      <c r="E18" s="1">
        <v>1117</v>
      </c>
      <c r="F18" s="1">
        <v>20244</v>
      </c>
      <c r="G18" s="1">
        <v>4237</v>
      </c>
      <c r="H18" s="1">
        <v>11540</v>
      </c>
      <c r="I18" s="1">
        <v>3839</v>
      </c>
      <c r="J18" s="1">
        <f t="shared" si="0"/>
        <v>64509</v>
      </c>
    </row>
    <row r="19" spans="1:10" x14ac:dyDescent="0.25">
      <c r="A19">
        <v>2020</v>
      </c>
      <c r="B19" s="1">
        <v>1864</v>
      </c>
      <c r="C19" s="1">
        <v>4155</v>
      </c>
      <c r="D19" s="1">
        <v>18396</v>
      </c>
      <c r="E19" s="1"/>
      <c r="F19" s="1">
        <v>18942</v>
      </c>
      <c r="G19" s="1">
        <v>3450</v>
      </c>
      <c r="H19" s="1">
        <v>11240</v>
      </c>
      <c r="I19" s="1">
        <v>3580</v>
      </c>
      <c r="J19" s="1">
        <f>SUM(B19:I19)</f>
        <v>61627</v>
      </c>
    </row>
    <row r="21" spans="1:10" x14ac:dyDescent="0.25">
      <c r="A21" s="15" t="s">
        <v>32</v>
      </c>
      <c r="B21" s="15" t="s">
        <v>26</v>
      </c>
    </row>
    <row r="22" spans="1:10" x14ac:dyDescent="0.25">
      <c r="A22" s="15"/>
      <c r="B22" s="15" t="s">
        <v>26</v>
      </c>
    </row>
    <row r="24" spans="1:10" x14ac:dyDescent="0.25">
      <c r="B24" s="6" t="str">
        <f>B1</f>
        <v>EOU</v>
      </c>
      <c r="C24" s="6" t="str">
        <f t="shared" ref="C24:J24" si="1">C1</f>
        <v>OIT</v>
      </c>
      <c r="D24" s="6" t="str">
        <f t="shared" si="1"/>
        <v>OSU - Co</v>
      </c>
      <c r="E24" s="6" t="str">
        <f t="shared" si="1"/>
        <v>OSU - Ca</v>
      </c>
      <c r="F24" s="6" t="str">
        <f t="shared" si="1"/>
        <v>PSU</v>
      </c>
      <c r="G24" s="6" t="str">
        <f t="shared" si="1"/>
        <v>SOU</v>
      </c>
      <c r="H24" s="6" t="str">
        <f t="shared" si="1"/>
        <v>UO</v>
      </c>
      <c r="I24" s="6" t="str">
        <f t="shared" si="1"/>
        <v>WOU</v>
      </c>
      <c r="J24" s="6" t="str">
        <f t="shared" si="1"/>
        <v>total</v>
      </c>
    </row>
    <row r="25" spans="1:10" x14ac:dyDescent="0.25">
      <c r="A25">
        <f>A3</f>
        <v>2004</v>
      </c>
      <c r="B25" s="5">
        <f>(B3-B2)/B2</f>
        <v>-3.1688546853779992E-3</v>
      </c>
      <c r="C25" s="5">
        <f t="shared" ref="C25:J25" si="2">(C3-C2)/C2</f>
        <v>1.8934081346423562E-2</v>
      </c>
      <c r="D25" s="5">
        <f t="shared" si="2"/>
        <v>3.0693394676306277E-2</v>
      </c>
      <c r="E25" s="5">
        <f t="shared" si="2"/>
        <v>0.22222222222222221</v>
      </c>
      <c r="F25" s="5">
        <f t="shared" si="2"/>
        <v>0</v>
      </c>
      <c r="G25" s="5">
        <f t="shared" si="2"/>
        <v>-4.8718540752713001E-2</v>
      </c>
      <c r="H25" s="5">
        <f t="shared" si="2"/>
        <v>1.3778409090909091E-2</v>
      </c>
      <c r="I25" s="5">
        <f t="shared" si="2"/>
        <v>-5.6167638798876644E-2</v>
      </c>
      <c r="J25" s="5">
        <f t="shared" si="2"/>
        <v>4.9537857685490001E-3</v>
      </c>
    </row>
    <row r="26" spans="1:10" x14ac:dyDescent="0.25">
      <c r="A26">
        <f t="shared" ref="A26:A38" si="3">A4</f>
        <v>2005</v>
      </c>
      <c r="B26" s="5">
        <f t="shared" ref="B26:J26" si="4">(B4-B3)/B3</f>
        <v>9.6730245231607628E-2</v>
      </c>
      <c r="C26" s="5">
        <f t="shared" si="4"/>
        <v>-2.3055746730901584E-2</v>
      </c>
      <c r="D26" s="5">
        <f t="shared" si="4"/>
        <v>-1.2753475322025253E-4</v>
      </c>
      <c r="E26" s="5">
        <f t="shared" si="4"/>
        <v>6.2200956937799042E-2</v>
      </c>
      <c r="F26" s="5">
        <f t="shared" si="4"/>
        <v>1.1113387278500461E-2</v>
      </c>
      <c r="G26" s="5">
        <f t="shared" si="4"/>
        <v>-3.6165048543689321E-2</v>
      </c>
      <c r="H26" s="5">
        <f t="shared" si="4"/>
        <v>-1.611321283452431E-3</v>
      </c>
      <c r="I26" s="5">
        <f t="shared" si="4"/>
        <v>1.3504234378576334E-2</v>
      </c>
      <c r="J26" s="5">
        <f t="shared" si="4"/>
        <v>4.3151644959604392E-3</v>
      </c>
    </row>
    <row r="27" spans="1:10" x14ac:dyDescent="0.25">
      <c r="A27">
        <f t="shared" si="3"/>
        <v>2006</v>
      </c>
      <c r="B27" s="5">
        <f t="shared" ref="B27:J27" si="5">(B5-B4)/B4</f>
        <v>-1.2836438923395446E-2</v>
      </c>
      <c r="C27" s="5">
        <f t="shared" si="5"/>
        <v>-9.0172595984501586E-2</v>
      </c>
      <c r="D27" s="5">
        <f t="shared" si="5"/>
        <v>-2.9081632653061223E-2</v>
      </c>
      <c r="E27" s="5">
        <f t="shared" si="5"/>
        <v>4.5045045045045045E-3</v>
      </c>
      <c r="F27" s="5">
        <f t="shared" si="5"/>
        <v>1.215620726333384E-3</v>
      </c>
      <c r="G27" s="5">
        <f t="shared" si="5"/>
        <v>-3.0219088390833542E-3</v>
      </c>
      <c r="H27" s="5">
        <f t="shared" si="5"/>
        <v>-1.52971721282717E-2</v>
      </c>
      <c r="I27" s="5">
        <f t="shared" si="5"/>
        <v>-1.3098464317976514E-2</v>
      </c>
      <c r="J27" s="5">
        <f t="shared" si="5"/>
        <v>-1.5759514512866349E-2</v>
      </c>
    </row>
    <row r="28" spans="1:10" x14ac:dyDescent="0.25">
      <c r="A28">
        <f t="shared" si="3"/>
        <v>2007</v>
      </c>
      <c r="B28" s="5">
        <f t="shared" ref="B28:J28" si="6">(B6-B5)/B5</f>
        <v>2.3489932885906041E-2</v>
      </c>
      <c r="C28" s="5">
        <f t="shared" si="6"/>
        <v>2.9810298102981029E-2</v>
      </c>
      <c r="D28" s="5">
        <f t="shared" si="6"/>
        <v>3.8097740409879137E-3</v>
      </c>
      <c r="E28" s="5">
        <f t="shared" si="6"/>
        <v>2.4663677130044841E-2</v>
      </c>
      <c r="F28" s="5">
        <f t="shared" si="6"/>
        <v>3.3034856073253405E-2</v>
      </c>
      <c r="G28" s="5">
        <f t="shared" si="6"/>
        <v>-4.6728971962616821E-2</v>
      </c>
      <c r="H28" s="5">
        <f t="shared" si="6"/>
        <v>-2.6223900805244778E-2</v>
      </c>
      <c r="I28" s="5">
        <f t="shared" si="6"/>
        <v>-1.2128146453089244E-2</v>
      </c>
      <c r="J28" s="5">
        <f t="shared" si="6"/>
        <v>3.9671159544976582E-3</v>
      </c>
    </row>
    <row r="29" spans="1:10" x14ac:dyDescent="0.25">
      <c r="A29">
        <f t="shared" si="3"/>
        <v>2008</v>
      </c>
      <c r="B29" s="5">
        <f t="shared" ref="B29:J29" si="7">(B7-B6)/B6</f>
        <v>0.10532786885245901</v>
      </c>
      <c r="C29" s="5">
        <f t="shared" si="7"/>
        <v>4.6992481203007516E-2</v>
      </c>
      <c r="D29" s="5">
        <f t="shared" si="7"/>
        <v>1.6359115299044628E-3</v>
      </c>
      <c r="E29" s="5">
        <f t="shared" si="7"/>
        <v>5.689277899343545E-2</v>
      </c>
      <c r="F29" s="5">
        <f t="shared" si="7"/>
        <v>4.9902056807051912E-2</v>
      </c>
      <c r="G29" s="5">
        <f t="shared" si="7"/>
        <v>5.1934287228404874E-2</v>
      </c>
      <c r="H29" s="5">
        <f t="shared" si="7"/>
        <v>1.2440541529454811E-2</v>
      </c>
      <c r="I29" s="5">
        <f t="shared" si="7"/>
        <v>4.1463979615473712E-2</v>
      </c>
      <c r="J29" s="5">
        <f t="shared" si="7"/>
        <v>3.1690867253828456E-2</v>
      </c>
    </row>
    <row r="30" spans="1:10" x14ac:dyDescent="0.25">
      <c r="A30">
        <f t="shared" si="3"/>
        <v>2009</v>
      </c>
      <c r="B30" s="5">
        <f t="shared" ref="B30:J30" si="8">(B8-B7)/B7</f>
        <v>6.8965517241379309E-2</v>
      </c>
      <c r="C30" s="5">
        <f t="shared" si="8"/>
        <v>5.6732495511669659E-2</v>
      </c>
      <c r="D30" s="5">
        <f t="shared" si="8"/>
        <v>5.2851636506173645E-2</v>
      </c>
      <c r="E30" s="5">
        <f t="shared" si="8"/>
        <v>0.20082815734989648</v>
      </c>
      <c r="F30" s="5">
        <f t="shared" si="8"/>
        <v>5.1355007229814821E-2</v>
      </c>
      <c r="G30" s="5">
        <f t="shared" si="8"/>
        <v>-2.0151133501259445E-2</v>
      </c>
      <c r="H30" s="5">
        <f t="shared" si="8"/>
        <v>6.4329598843512826E-3</v>
      </c>
      <c r="I30" s="5">
        <f t="shared" si="8"/>
        <v>6.9839857651245549E-2</v>
      </c>
      <c r="J30" s="5">
        <f t="shared" si="8"/>
        <v>4.1130868147418939E-2</v>
      </c>
    </row>
    <row r="31" spans="1:10" x14ac:dyDescent="0.25">
      <c r="A31">
        <f t="shared" si="3"/>
        <v>2010</v>
      </c>
      <c r="B31" s="5">
        <f t="shared" ref="B31:J31" si="9">(B9-B8)/B8</f>
        <v>3.2604925424904611E-2</v>
      </c>
      <c r="C31" s="5">
        <f t="shared" si="9"/>
        <v>6.7957866123003743E-4</v>
      </c>
      <c r="D31" s="5">
        <f t="shared" si="9"/>
        <v>6.0560933234053115E-2</v>
      </c>
      <c r="E31" s="5">
        <f t="shared" si="9"/>
        <v>0.11896551724137931</v>
      </c>
      <c r="F31" s="5">
        <f t="shared" si="9"/>
        <v>2.3957409050576754E-2</v>
      </c>
      <c r="G31" s="5">
        <f t="shared" si="9"/>
        <v>0.26580976863753214</v>
      </c>
      <c r="H31" s="5">
        <f t="shared" si="9"/>
        <v>-1.4722780810112036E-2</v>
      </c>
      <c r="I31" s="5">
        <f t="shared" si="9"/>
        <v>9.5218295218295224E-2</v>
      </c>
      <c r="J31" s="5">
        <f t="shared" si="9"/>
        <v>4.3849540525367138E-2</v>
      </c>
    </row>
    <row r="32" spans="1:10" x14ac:dyDescent="0.25">
      <c r="A32">
        <f t="shared" si="3"/>
        <v>2011</v>
      </c>
      <c r="B32" s="5">
        <f t="shared" ref="B32:J32" si="10">(B10-B9)/B9</f>
        <v>2.9895868323815921E-2</v>
      </c>
      <c r="C32" s="5">
        <f t="shared" si="10"/>
        <v>2.6825127334465196E-2</v>
      </c>
      <c r="D32" s="5">
        <f t="shared" si="10"/>
        <v>1.0004680552305172E-2</v>
      </c>
      <c r="E32" s="5">
        <f t="shared" si="10"/>
        <v>9.861325115562404E-2</v>
      </c>
      <c r="F32" s="5">
        <f t="shared" si="10"/>
        <v>2.1143847487001734E-2</v>
      </c>
      <c r="G32" s="5">
        <f t="shared" si="10"/>
        <v>3.3915515840779856E-2</v>
      </c>
      <c r="H32" s="5">
        <f t="shared" si="10"/>
        <v>9.3301261024856044E-3</v>
      </c>
      <c r="I32" s="5">
        <f t="shared" si="10"/>
        <v>-4.1761579347000758E-3</v>
      </c>
      <c r="J32" s="5">
        <f t="shared" si="10"/>
        <v>1.64746511167096E-2</v>
      </c>
    </row>
    <row r="33" spans="1:10" x14ac:dyDescent="0.25">
      <c r="A33">
        <f t="shared" si="3"/>
        <v>2012</v>
      </c>
      <c r="B33" s="5">
        <f t="shared" ref="B33:J33" si="11">(B11-B10)/B10</f>
        <v>-1.9895629484670579E-2</v>
      </c>
      <c r="C33" s="5">
        <f t="shared" si="11"/>
        <v>-1.1243386243386243E-2</v>
      </c>
      <c r="D33" s="5">
        <f t="shared" si="11"/>
        <v>5.7927359091699011E-3</v>
      </c>
      <c r="E33" s="5">
        <f t="shared" si="11"/>
        <v>3.9270687237026647E-2</v>
      </c>
      <c r="F33" s="5">
        <f t="shared" si="11"/>
        <v>-1.0225729803122878E-2</v>
      </c>
      <c r="G33" s="5">
        <f t="shared" si="11"/>
        <v>-5.6570418385385977E-2</v>
      </c>
      <c r="H33" s="5">
        <f t="shared" si="11"/>
        <v>-3.004260850725789E-2</v>
      </c>
      <c r="I33" s="5">
        <f t="shared" si="11"/>
        <v>-2.2683949675943577E-2</v>
      </c>
      <c r="J33" s="5">
        <f t="shared" si="11"/>
        <v>-1.4355732546158346E-2</v>
      </c>
    </row>
    <row r="34" spans="1:10" x14ac:dyDescent="0.25">
      <c r="A34">
        <f t="shared" si="3"/>
        <v>2013</v>
      </c>
      <c r="B34" s="5">
        <f t="shared" ref="B34:J34" si="12">(B12-B11)/B11</f>
        <v>1.5640599001663893E-2</v>
      </c>
      <c r="C34" s="5">
        <f t="shared" si="12"/>
        <v>8.2943143812709036E-2</v>
      </c>
      <c r="D34" s="5">
        <f t="shared" si="12"/>
        <v>1.0424465818118988E-2</v>
      </c>
      <c r="E34" s="5">
        <f t="shared" si="12"/>
        <v>0.19568151147098514</v>
      </c>
      <c r="F34" s="5">
        <f t="shared" si="12"/>
        <v>-6.3017104642688728E-3</v>
      </c>
      <c r="G34" s="5">
        <f t="shared" si="12"/>
        <v>-7.1621902977305849E-2</v>
      </c>
      <c r="H34" s="5">
        <f t="shared" si="12"/>
        <v>-2.7622663986300349E-2</v>
      </c>
      <c r="I34" s="5">
        <f t="shared" si="12"/>
        <v>-1.3848254339769847E-2</v>
      </c>
      <c r="J34" s="5">
        <f t="shared" si="12"/>
        <v>-4.4075889640753244E-3</v>
      </c>
    </row>
    <row r="35" spans="1:10" x14ac:dyDescent="0.25">
      <c r="A35">
        <f t="shared" si="3"/>
        <v>2014</v>
      </c>
      <c r="B35" s="5">
        <f t="shared" ref="B35:J35" si="13">(B13-B12)/B12</f>
        <v>-0.11467889908256881</v>
      </c>
      <c r="C35" s="5">
        <f t="shared" si="13"/>
        <v>-2.5015441630636195E-2</v>
      </c>
      <c r="D35" s="5">
        <f t="shared" si="13"/>
        <v>1.823985408116735E-3</v>
      </c>
      <c r="E35" s="5">
        <f t="shared" si="13"/>
        <v>5.4176072234762979E-2</v>
      </c>
      <c r="F35" s="5">
        <f t="shared" si="13"/>
        <v>-3.5202761000862816E-2</v>
      </c>
      <c r="G35" s="5">
        <f t="shared" si="13"/>
        <v>-7.8492935635792772E-3</v>
      </c>
      <c r="H35" s="5">
        <f t="shared" si="13"/>
        <v>-4.2113323124042881E-2</v>
      </c>
      <c r="I35" s="5">
        <f t="shared" si="13"/>
        <v>-4.0150316455696201E-2</v>
      </c>
      <c r="J35" s="5">
        <f t="shared" si="13"/>
        <v>-2.7740333451578576E-2</v>
      </c>
    </row>
    <row r="36" spans="1:10" x14ac:dyDescent="0.25">
      <c r="A36">
        <f t="shared" si="3"/>
        <v>2015</v>
      </c>
      <c r="B36" s="5">
        <f t="shared" ref="B36:J36" si="14">(B14-B13)/B13</f>
        <v>-4.8852701702442637E-2</v>
      </c>
      <c r="C36" s="5">
        <f t="shared" si="14"/>
        <v>0.13652201457079505</v>
      </c>
      <c r="D36" s="5">
        <f t="shared" si="14"/>
        <v>8.5912608101957211E-3</v>
      </c>
      <c r="E36" s="5">
        <f t="shared" si="14"/>
        <v>5.3533190578158455E-3</v>
      </c>
      <c r="F36" s="5">
        <f t="shared" si="14"/>
        <v>-1.860132355571454E-2</v>
      </c>
      <c r="G36" s="5">
        <f t="shared" si="14"/>
        <v>-2.6898734177215191E-2</v>
      </c>
      <c r="H36" s="5">
        <f t="shared" si="14"/>
        <v>-2.302158273381295E-2</v>
      </c>
      <c r="I36" s="5">
        <f t="shared" si="14"/>
        <v>-0.12239851638161962</v>
      </c>
      <c r="J36" s="5">
        <f t="shared" si="14"/>
        <v>-1.4039696438995913E-2</v>
      </c>
    </row>
    <row r="37" spans="1:10" x14ac:dyDescent="0.25">
      <c r="A37">
        <f t="shared" si="3"/>
        <v>2016</v>
      </c>
      <c r="B37" s="5">
        <f t="shared" ref="B37:J37" si="15">(B15-B14)/B14</f>
        <v>-0.12957198443579768</v>
      </c>
      <c r="C37" s="5">
        <f t="shared" si="15"/>
        <v>9.1137123745819393E-2</v>
      </c>
      <c r="D37" s="5">
        <f t="shared" si="15"/>
        <v>6.4308681672025723E-3</v>
      </c>
      <c r="E37" s="5">
        <f t="shared" si="15"/>
        <v>9.79765708200213E-2</v>
      </c>
      <c r="F37" s="5">
        <f t="shared" si="15"/>
        <v>-5.2214324767632589E-2</v>
      </c>
      <c r="G37" s="5">
        <f t="shared" si="15"/>
        <v>-3.1358885017421602E-2</v>
      </c>
      <c r="H37" s="5">
        <f t="shared" si="15"/>
        <v>-2.5200458190148912E-2</v>
      </c>
      <c r="I37" s="5">
        <f t="shared" si="15"/>
        <v>-2.1836111763324725E-2</v>
      </c>
      <c r="J37" s="5">
        <f t="shared" si="15"/>
        <v>-2.1936706237603243E-2</v>
      </c>
    </row>
    <row r="38" spans="1:10" x14ac:dyDescent="0.25">
      <c r="A38">
        <f t="shared" si="3"/>
        <v>2017</v>
      </c>
      <c r="B38" s="5">
        <f t="shared" ref="B38:J38" si="16">(B16-B15)/B15</f>
        <v>-5.1855163164953061E-2</v>
      </c>
      <c r="C38" s="5">
        <f t="shared" si="16"/>
        <v>6.9476372924648783E-2</v>
      </c>
      <c r="D38" s="5">
        <f t="shared" si="16"/>
        <v>-3.0827868393027299E-3</v>
      </c>
      <c r="E38" s="5">
        <f t="shared" si="16"/>
        <v>7.2744907856450047E-2</v>
      </c>
      <c r="F38" s="5">
        <f t="shared" si="16"/>
        <v>1.1537352177675224E-2</v>
      </c>
      <c r="G38" s="5">
        <f t="shared" si="16"/>
        <v>-2.8776978417266188E-3</v>
      </c>
      <c r="H38" s="5">
        <f t="shared" si="16"/>
        <v>-3.4161490683229816E-2</v>
      </c>
      <c r="I38" s="5">
        <f t="shared" si="16"/>
        <v>-3.3125300048007685E-2</v>
      </c>
      <c r="J38" s="5">
        <f t="shared" si="16"/>
        <v>-2.1339064107996852E-3</v>
      </c>
    </row>
    <row r="39" spans="1:10" x14ac:dyDescent="0.25">
      <c r="A39">
        <v>2018</v>
      </c>
      <c r="B39" s="5">
        <f t="shared" ref="B39:J39" si="17">(B17-B16)/B16</f>
        <v>-3.4889203206034891E-2</v>
      </c>
      <c r="C39" s="5">
        <f t="shared" si="17"/>
        <v>-2.4838786720802485E-2</v>
      </c>
      <c r="D39" s="5">
        <f t="shared" si="17"/>
        <v>-2.5075902395142246E-2</v>
      </c>
      <c r="E39" s="5">
        <f t="shared" si="17"/>
        <v>6.3291139240506328E-3</v>
      </c>
      <c r="F39" s="5">
        <f t="shared" si="17"/>
        <v>-2.9559927763520576E-2</v>
      </c>
      <c r="G39" s="5">
        <f t="shared" si="17"/>
        <v>1.7797017797017797E-2</v>
      </c>
      <c r="H39" s="5">
        <f t="shared" si="17"/>
        <v>1.2774832710524028E-2</v>
      </c>
      <c r="I39" s="5">
        <f t="shared" si="17"/>
        <v>-1.6633565044687191E-2</v>
      </c>
      <c r="J39" s="5">
        <f t="shared" si="17"/>
        <v>-1.6455600212330324E-2</v>
      </c>
    </row>
    <row r="40" spans="1:10" x14ac:dyDescent="0.25">
      <c r="A40">
        <v>2019</v>
      </c>
      <c r="B40" s="5">
        <f t="shared" ref="B40:J41" si="18">(B18-B17)/B17</f>
        <v>-4.8851978505129456E-3</v>
      </c>
      <c r="C40" s="5">
        <f t="shared" si="18"/>
        <v>-9.7967180994366888E-4</v>
      </c>
      <c r="D40" s="5">
        <f t="shared" si="18"/>
        <v>4.3829296424452132E-3</v>
      </c>
      <c r="E40" s="5">
        <f t="shared" si="18"/>
        <v>3.5938903863432167E-3</v>
      </c>
      <c r="F40" s="5">
        <f t="shared" si="18"/>
        <v>-8.6190009794319296E-3</v>
      </c>
      <c r="G40" s="5">
        <f t="shared" si="18"/>
        <v>1.1814744801512287E-3</v>
      </c>
      <c r="H40" s="5">
        <f t="shared" si="18"/>
        <v>-9.782049081860306E-3</v>
      </c>
      <c r="I40" s="5">
        <f t="shared" si="18"/>
        <v>-3.0800302953799544E-2</v>
      </c>
      <c r="J40" s="5">
        <f t="shared" si="18"/>
        <v>-5.2582883577486509E-3</v>
      </c>
    </row>
    <row r="41" spans="1:10" x14ac:dyDescent="0.25">
      <c r="A41">
        <v>2020</v>
      </c>
      <c r="B41" s="5">
        <f t="shared" si="18"/>
        <v>-8.4928816887579778E-2</v>
      </c>
      <c r="C41" s="5">
        <f t="shared" si="18"/>
        <v>1.8632017651385144E-2</v>
      </c>
      <c r="D41" s="5">
        <f t="shared" si="18"/>
        <v>5.6270096463022508E-2</v>
      </c>
      <c r="E41" s="5"/>
      <c r="F41" s="5">
        <f t="shared" si="18"/>
        <v>-6.4315352697095429E-2</v>
      </c>
      <c r="G41" s="5">
        <f t="shared" si="18"/>
        <v>-0.18574463063488317</v>
      </c>
      <c r="H41" s="5">
        <f t="shared" si="18"/>
        <v>-2.5996533795493933E-2</v>
      </c>
      <c r="I41" s="5">
        <f t="shared" si="18"/>
        <v>-6.7465485803594683E-2</v>
      </c>
      <c r="J41" s="5">
        <f t="shared" si="18"/>
        <v>-4.4675936691004357E-2</v>
      </c>
    </row>
  </sheetData>
  <pageMargins left="0.7" right="0.7" top="0.75" bottom="0.75" header="0.3" footer="0.3"/>
  <ignoredErrors>
    <ignoredError sqref="J2:J18" formulaRange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F1AA1-E50A-47A9-AF5E-836E0928BBAB}">
  <dimension ref="A1:J41"/>
  <sheetViews>
    <sheetView topLeftCell="A7" workbookViewId="0">
      <selection activeCell="B40" sqref="B40:J41"/>
    </sheetView>
  </sheetViews>
  <sheetFormatPr defaultRowHeight="15" x14ac:dyDescent="0.25"/>
  <sheetData>
    <row r="1" spans="1:10" x14ac:dyDescent="0.25">
      <c r="A1" t="s">
        <v>27</v>
      </c>
      <c r="B1" s="2" t="s">
        <v>15</v>
      </c>
      <c r="C1" s="2" t="s">
        <v>16</v>
      </c>
      <c r="D1" s="2" t="s">
        <v>28</v>
      </c>
      <c r="E1" s="2" t="s">
        <v>29</v>
      </c>
      <c r="F1" s="2" t="s">
        <v>18</v>
      </c>
      <c r="G1" s="2" t="s">
        <v>19</v>
      </c>
      <c r="H1" s="2" t="s">
        <v>20</v>
      </c>
      <c r="I1" s="2" t="s">
        <v>21</v>
      </c>
      <c r="J1" s="2" t="s">
        <v>22</v>
      </c>
    </row>
    <row r="2" spans="1:10" x14ac:dyDescent="0.25">
      <c r="A2">
        <v>2003</v>
      </c>
      <c r="B2" s="1">
        <v>1078</v>
      </c>
      <c r="C2">
        <v>384</v>
      </c>
      <c r="D2" s="1">
        <v>3759</v>
      </c>
      <c r="E2">
        <v>30</v>
      </c>
      <c r="F2" s="1">
        <v>3591</v>
      </c>
      <c r="G2" s="1">
        <v>1174</v>
      </c>
      <c r="H2" s="1">
        <v>5954</v>
      </c>
      <c r="I2">
        <v>403</v>
      </c>
      <c r="J2" s="1">
        <f>SUM(B2:I2)</f>
        <v>16373</v>
      </c>
    </row>
    <row r="3" spans="1:10" x14ac:dyDescent="0.25">
      <c r="A3">
        <v>2004</v>
      </c>
      <c r="B3" s="1">
        <v>1136</v>
      </c>
      <c r="C3">
        <v>467</v>
      </c>
      <c r="D3" s="1">
        <v>3477</v>
      </c>
      <c r="E3">
        <v>20</v>
      </c>
      <c r="F3" s="1">
        <v>3960</v>
      </c>
      <c r="G3" s="1">
        <v>1041</v>
      </c>
      <c r="H3" s="1">
        <v>6065</v>
      </c>
      <c r="I3">
        <v>403</v>
      </c>
      <c r="J3" s="1">
        <f t="shared" ref="J3:J19" si="0">SUM(B3:I3)</f>
        <v>16569</v>
      </c>
    </row>
    <row r="4" spans="1:10" x14ac:dyDescent="0.25">
      <c r="A4">
        <v>2005</v>
      </c>
      <c r="B4" s="1">
        <v>1118</v>
      </c>
      <c r="C4">
        <v>512</v>
      </c>
      <c r="D4" s="1">
        <v>3556</v>
      </c>
      <c r="E4">
        <v>47</v>
      </c>
      <c r="F4" s="1">
        <v>4272</v>
      </c>
      <c r="G4" s="1">
        <v>1018</v>
      </c>
      <c r="H4" s="1">
        <v>6143</v>
      </c>
      <c r="I4">
        <v>451</v>
      </c>
      <c r="J4" s="1">
        <f t="shared" si="0"/>
        <v>17117</v>
      </c>
    </row>
    <row r="5" spans="1:10" x14ac:dyDescent="0.25">
      <c r="A5">
        <v>2006</v>
      </c>
      <c r="B5" s="1">
        <v>1041</v>
      </c>
      <c r="C5">
        <v>574</v>
      </c>
      <c r="D5" s="1">
        <v>4138</v>
      </c>
      <c r="E5">
        <v>49</v>
      </c>
      <c r="F5" s="1">
        <v>4517</v>
      </c>
      <c r="G5" s="1">
        <v>1043</v>
      </c>
      <c r="H5" s="1">
        <v>6355</v>
      </c>
      <c r="I5">
        <v>519</v>
      </c>
      <c r="J5" s="1">
        <f t="shared" si="0"/>
        <v>18236</v>
      </c>
    </row>
    <row r="6" spans="1:10" x14ac:dyDescent="0.25">
      <c r="A6">
        <v>2007</v>
      </c>
      <c r="B6">
        <v>993</v>
      </c>
      <c r="C6">
        <v>658</v>
      </c>
      <c r="D6" s="1">
        <v>4471</v>
      </c>
      <c r="E6">
        <v>40</v>
      </c>
      <c r="F6" s="1">
        <v>4579</v>
      </c>
      <c r="G6" s="1">
        <v>1062</v>
      </c>
      <c r="H6" s="1">
        <v>6711</v>
      </c>
      <c r="I6">
        <v>720</v>
      </c>
      <c r="J6" s="1">
        <f t="shared" si="0"/>
        <v>19234</v>
      </c>
    </row>
    <row r="7" spans="1:10" x14ac:dyDescent="0.25">
      <c r="A7">
        <v>2008</v>
      </c>
      <c r="B7">
        <v>969</v>
      </c>
      <c r="C7">
        <v>740</v>
      </c>
      <c r="D7" s="1">
        <v>5013</v>
      </c>
      <c r="E7">
        <v>27</v>
      </c>
      <c r="F7" s="1">
        <v>5148</v>
      </c>
      <c r="G7" s="1">
        <v>1112</v>
      </c>
      <c r="H7" s="1">
        <v>7672</v>
      </c>
      <c r="I7">
        <v>853</v>
      </c>
      <c r="J7" s="1">
        <f t="shared" si="0"/>
        <v>21534</v>
      </c>
    </row>
    <row r="8" spans="1:10" x14ac:dyDescent="0.25">
      <c r="A8">
        <v>2009</v>
      </c>
      <c r="B8" s="1">
        <v>1074</v>
      </c>
      <c r="C8">
        <v>984</v>
      </c>
      <c r="D8" s="1">
        <v>5853</v>
      </c>
      <c r="E8">
        <v>31</v>
      </c>
      <c r="F8" s="1">
        <v>5432</v>
      </c>
      <c r="G8" s="1">
        <v>1214</v>
      </c>
      <c r="H8" s="1">
        <v>8462</v>
      </c>
      <c r="I8">
        <v>844</v>
      </c>
      <c r="J8" s="1">
        <f t="shared" si="0"/>
        <v>23894</v>
      </c>
    </row>
    <row r="9" spans="1:10" x14ac:dyDescent="0.25">
      <c r="A9">
        <v>2010</v>
      </c>
      <c r="B9" s="1">
        <v>1160</v>
      </c>
      <c r="C9">
        <v>852</v>
      </c>
      <c r="D9" s="1">
        <v>6669</v>
      </c>
      <c r="E9">
        <v>29</v>
      </c>
      <c r="F9" s="1">
        <v>5442</v>
      </c>
      <c r="G9" s="1">
        <v>1519</v>
      </c>
      <c r="H9" s="1">
        <v>9670</v>
      </c>
      <c r="I9">
        <v>965</v>
      </c>
      <c r="J9" s="1">
        <f t="shared" si="0"/>
        <v>26306</v>
      </c>
    </row>
    <row r="10" spans="1:10" x14ac:dyDescent="0.25">
      <c r="A10">
        <v>2011</v>
      </c>
      <c r="B10" s="1">
        <v>1232</v>
      </c>
      <c r="C10">
        <v>887</v>
      </c>
      <c r="D10" s="1">
        <v>7714</v>
      </c>
      <c r="E10">
        <v>51</v>
      </c>
      <c r="F10" s="1">
        <v>5390</v>
      </c>
      <c r="G10" s="1">
        <v>1653</v>
      </c>
      <c r="H10" s="1">
        <v>10600</v>
      </c>
      <c r="I10">
        <v>971</v>
      </c>
      <c r="J10" s="1">
        <f t="shared" si="0"/>
        <v>28498</v>
      </c>
    </row>
    <row r="11" spans="1:10" x14ac:dyDescent="0.25">
      <c r="A11">
        <v>2012</v>
      </c>
      <c r="B11" s="1">
        <v>1203</v>
      </c>
      <c r="C11" s="1">
        <v>1011</v>
      </c>
      <c r="D11" s="1">
        <v>9030</v>
      </c>
      <c r="E11">
        <v>60</v>
      </c>
      <c r="F11" s="1">
        <v>5404</v>
      </c>
      <c r="G11" s="1">
        <v>1678</v>
      </c>
      <c r="H11" s="1">
        <v>11160</v>
      </c>
      <c r="I11" s="1">
        <v>1060</v>
      </c>
      <c r="J11" s="1">
        <f t="shared" si="0"/>
        <v>30606</v>
      </c>
    </row>
    <row r="12" spans="1:10" x14ac:dyDescent="0.25">
      <c r="A12">
        <v>2013</v>
      </c>
      <c r="B12" s="1">
        <v>1105</v>
      </c>
      <c r="C12" s="1">
        <v>1176</v>
      </c>
      <c r="D12" s="1">
        <v>10381</v>
      </c>
      <c r="E12">
        <v>50</v>
      </c>
      <c r="F12" s="1">
        <v>5586</v>
      </c>
      <c r="G12" s="1">
        <v>1681</v>
      </c>
      <c r="H12" s="1">
        <v>11488</v>
      </c>
      <c r="I12" s="1">
        <v>1132</v>
      </c>
      <c r="J12" s="1">
        <f t="shared" si="0"/>
        <v>32599</v>
      </c>
    </row>
    <row r="13" spans="1:10" x14ac:dyDescent="0.25">
      <c r="A13">
        <v>2014</v>
      </c>
      <c r="B13">
        <v>951</v>
      </c>
      <c r="C13" s="1">
        <v>1116</v>
      </c>
      <c r="D13" s="1">
        <v>11310</v>
      </c>
      <c r="E13">
        <v>46</v>
      </c>
      <c r="F13" s="1">
        <v>5877</v>
      </c>
      <c r="G13" s="1">
        <v>1779</v>
      </c>
      <c r="H13" s="1">
        <v>11671</v>
      </c>
      <c r="I13" s="1">
        <v>1205</v>
      </c>
      <c r="J13" s="1">
        <f t="shared" si="0"/>
        <v>33955</v>
      </c>
    </row>
    <row r="14" spans="1:10" x14ac:dyDescent="0.25">
      <c r="A14">
        <v>2015</v>
      </c>
      <c r="B14">
        <v>918</v>
      </c>
      <c r="C14" s="1">
        <v>1198</v>
      </c>
      <c r="D14" s="1">
        <v>11849</v>
      </c>
      <c r="E14">
        <v>77</v>
      </c>
      <c r="F14" s="1">
        <v>6128</v>
      </c>
      <c r="G14" s="1">
        <v>1910</v>
      </c>
      <c r="H14" s="1">
        <v>11903</v>
      </c>
      <c r="I14" s="1">
        <v>1186</v>
      </c>
      <c r="J14" s="1">
        <f t="shared" si="0"/>
        <v>35169</v>
      </c>
    </row>
    <row r="15" spans="1:10" x14ac:dyDescent="0.25">
      <c r="A15">
        <v>2016</v>
      </c>
      <c r="B15">
        <v>939</v>
      </c>
      <c r="C15" s="1">
        <v>1317</v>
      </c>
      <c r="D15" s="1">
        <v>12513</v>
      </c>
      <c r="E15">
        <v>91</v>
      </c>
      <c r="F15" s="1">
        <v>6427</v>
      </c>
      <c r="G15" s="1">
        <v>1918</v>
      </c>
      <c r="H15" s="1">
        <v>11720</v>
      </c>
      <c r="I15" s="1">
        <v>1216</v>
      </c>
      <c r="J15" s="1">
        <f t="shared" si="0"/>
        <v>36141</v>
      </c>
    </row>
    <row r="16" spans="1:10" x14ac:dyDescent="0.25">
      <c r="A16">
        <v>2017</v>
      </c>
      <c r="B16">
        <v>895</v>
      </c>
      <c r="C16" s="1">
        <v>1303</v>
      </c>
      <c r="D16" s="1">
        <v>13110</v>
      </c>
      <c r="E16">
        <v>98</v>
      </c>
      <c r="F16" s="1">
        <v>6263</v>
      </c>
      <c r="G16" s="1">
        <v>1981</v>
      </c>
      <c r="H16" s="1">
        <v>11473</v>
      </c>
      <c r="I16" s="1">
        <v>1257</v>
      </c>
      <c r="J16" s="1">
        <f t="shared" si="0"/>
        <v>36380</v>
      </c>
    </row>
    <row r="17" spans="1:10" x14ac:dyDescent="0.25">
      <c r="A17">
        <v>2018</v>
      </c>
      <c r="B17" s="1">
        <v>931</v>
      </c>
      <c r="C17" s="1">
        <v>1258</v>
      </c>
      <c r="D17" s="1">
        <v>13646</v>
      </c>
      <c r="E17" s="1">
        <v>146</v>
      </c>
      <c r="F17" s="1">
        <v>5959</v>
      </c>
      <c r="G17" s="1">
        <v>1887</v>
      </c>
      <c r="H17" s="1">
        <v>11106</v>
      </c>
      <c r="I17" s="1">
        <v>1224</v>
      </c>
      <c r="J17" s="1">
        <f t="shared" si="0"/>
        <v>36157</v>
      </c>
    </row>
    <row r="18" spans="1:10" x14ac:dyDescent="0.25">
      <c r="A18">
        <v>2019</v>
      </c>
      <c r="B18" s="1">
        <v>1030</v>
      </c>
      <c r="C18" s="1">
        <v>1240</v>
      </c>
      <c r="D18" s="1">
        <v>14303</v>
      </c>
      <c r="E18" s="1">
        <v>194</v>
      </c>
      <c r="F18" s="1">
        <v>5776</v>
      </c>
      <c r="G18" s="1">
        <v>1729</v>
      </c>
      <c r="H18" s="1">
        <v>11075</v>
      </c>
      <c r="I18" s="1">
        <v>1090</v>
      </c>
      <c r="J18" s="1">
        <f t="shared" si="0"/>
        <v>36437</v>
      </c>
    </row>
    <row r="19" spans="1:10" x14ac:dyDescent="0.25">
      <c r="A19">
        <v>2020</v>
      </c>
      <c r="B19" s="1">
        <v>989</v>
      </c>
      <c r="C19" s="1">
        <v>1170</v>
      </c>
      <c r="D19" s="1">
        <v>14963</v>
      </c>
      <c r="E19" s="1"/>
      <c r="F19" s="1">
        <v>5037</v>
      </c>
      <c r="G19" s="1">
        <v>1591</v>
      </c>
      <c r="H19" s="1">
        <v>10560</v>
      </c>
      <c r="I19" s="1">
        <v>974</v>
      </c>
      <c r="J19" s="1">
        <f t="shared" si="0"/>
        <v>35284</v>
      </c>
    </row>
    <row r="21" spans="1:10" x14ac:dyDescent="0.25">
      <c r="A21" t="s">
        <v>32</v>
      </c>
      <c r="B21" t="s">
        <v>33</v>
      </c>
    </row>
    <row r="22" spans="1:10" x14ac:dyDescent="0.25">
      <c r="B22" t="s">
        <v>33</v>
      </c>
    </row>
    <row r="24" spans="1:10" x14ac:dyDescent="0.25">
      <c r="B24" s="6" t="str">
        <f>B1</f>
        <v>EOU</v>
      </c>
      <c r="C24" s="6" t="str">
        <f t="shared" ref="C24:J24" si="1">C1</f>
        <v>OIT</v>
      </c>
      <c r="D24" s="6" t="str">
        <f t="shared" si="1"/>
        <v>OSU - Co</v>
      </c>
      <c r="E24" s="6" t="str">
        <f t="shared" si="1"/>
        <v>OSU - Ca</v>
      </c>
      <c r="F24" s="6" t="str">
        <f t="shared" si="1"/>
        <v>PSU</v>
      </c>
      <c r="G24" s="6" t="str">
        <f t="shared" si="1"/>
        <v>SOU</v>
      </c>
      <c r="H24" s="6" t="str">
        <f t="shared" si="1"/>
        <v>UO</v>
      </c>
      <c r="I24" s="6" t="str">
        <f t="shared" si="1"/>
        <v>WOU</v>
      </c>
      <c r="J24" s="6" t="str">
        <f t="shared" si="1"/>
        <v>total</v>
      </c>
    </row>
    <row r="25" spans="1:10" x14ac:dyDescent="0.25">
      <c r="A25">
        <f>A3</f>
        <v>2004</v>
      </c>
      <c r="B25" s="5">
        <f>(B3-B2)/B2</f>
        <v>5.3803339517625233E-2</v>
      </c>
      <c r="C25" s="5">
        <f t="shared" ref="C25:J25" si="2">(C3-C2)/C2</f>
        <v>0.21614583333333334</v>
      </c>
      <c r="D25" s="5">
        <f t="shared" si="2"/>
        <v>-7.5019952114924182E-2</v>
      </c>
      <c r="E25" s="5">
        <f t="shared" si="2"/>
        <v>-0.33333333333333331</v>
      </c>
      <c r="F25" s="5">
        <f t="shared" si="2"/>
        <v>0.10275689223057644</v>
      </c>
      <c r="G25" s="5">
        <f t="shared" si="2"/>
        <v>-0.11328790459965929</v>
      </c>
      <c r="H25" s="5">
        <f t="shared" si="2"/>
        <v>1.864292912327847E-2</v>
      </c>
      <c r="I25" s="5">
        <f t="shared" si="2"/>
        <v>0</v>
      </c>
      <c r="J25" s="5">
        <f t="shared" si="2"/>
        <v>1.1970927746900385E-2</v>
      </c>
    </row>
    <row r="26" spans="1:10" x14ac:dyDescent="0.25">
      <c r="A26">
        <f t="shared" ref="A26:A38" si="3">A4</f>
        <v>2005</v>
      </c>
      <c r="B26" s="5">
        <f t="shared" ref="B26:J26" si="4">(B4-B3)/B3</f>
        <v>-1.5845070422535211E-2</v>
      </c>
      <c r="C26" s="5">
        <f t="shared" si="4"/>
        <v>9.6359743040685231E-2</v>
      </c>
      <c r="D26" s="5">
        <f t="shared" si="4"/>
        <v>2.272073626689675E-2</v>
      </c>
      <c r="E26" s="5">
        <f t="shared" si="4"/>
        <v>1.35</v>
      </c>
      <c r="F26" s="5">
        <f t="shared" si="4"/>
        <v>7.8787878787878782E-2</v>
      </c>
      <c r="G26" s="5">
        <f t="shared" si="4"/>
        <v>-2.2094140249759846E-2</v>
      </c>
      <c r="H26" s="5">
        <f t="shared" si="4"/>
        <v>1.2860676009892828E-2</v>
      </c>
      <c r="I26" s="5">
        <f t="shared" si="4"/>
        <v>0.11910669975186104</v>
      </c>
      <c r="J26" s="5">
        <f t="shared" si="4"/>
        <v>3.307381254149315E-2</v>
      </c>
    </row>
    <row r="27" spans="1:10" x14ac:dyDescent="0.25">
      <c r="A27">
        <f t="shared" si="3"/>
        <v>2006</v>
      </c>
      <c r="B27" s="5">
        <f t="shared" ref="B27:J27" si="5">(B5-B4)/B4</f>
        <v>-6.8872987477638634E-2</v>
      </c>
      <c r="C27" s="5">
        <f t="shared" si="5"/>
        <v>0.12109375</v>
      </c>
      <c r="D27" s="5">
        <f t="shared" si="5"/>
        <v>0.16366704161979753</v>
      </c>
      <c r="E27" s="5">
        <f t="shared" si="5"/>
        <v>4.2553191489361701E-2</v>
      </c>
      <c r="F27" s="5">
        <f t="shared" si="5"/>
        <v>5.7350187265917604E-2</v>
      </c>
      <c r="G27" s="5">
        <f t="shared" si="5"/>
        <v>2.4557956777996069E-2</v>
      </c>
      <c r="H27" s="5">
        <f t="shared" si="5"/>
        <v>3.4510825329643495E-2</v>
      </c>
      <c r="I27" s="5">
        <f t="shared" si="5"/>
        <v>0.15077605321507762</v>
      </c>
      <c r="J27" s="5">
        <f t="shared" si="5"/>
        <v>6.5373605187824965E-2</v>
      </c>
    </row>
    <row r="28" spans="1:10" x14ac:dyDescent="0.25">
      <c r="A28">
        <f t="shared" si="3"/>
        <v>2007</v>
      </c>
      <c r="B28" s="5">
        <f t="shared" ref="B28:J28" si="6">(B6-B5)/B5</f>
        <v>-4.6109510086455328E-2</v>
      </c>
      <c r="C28" s="5">
        <f t="shared" si="6"/>
        <v>0.14634146341463414</v>
      </c>
      <c r="D28" s="5">
        <f t="shared" si="6"/>
        <v>8.0473658772353795E-2</v>
      </c>
      <c r="E28" s="5">
        <f t="shared" si="6"/>
        <v>-0.18367346938775511</v>
      </c>
      <c r="F28" s="5">
        <f t="shared" si="6"/>
        <v>1.372592428603055E-2</v>
      </c>
      <c r="G28" s="5">
        <f t="shared" si="6"/>
        <v>1.8216682646212849E-2</v>
      </c>
      <c r="H28" s="5">
        <f t="shared" si="6"/>
        <v>5.6018882769472859E-2</v>
      </c>
      <c r="I28" s="5">
        <f t="shared" si="6"/>
        <v>0.38728323699421963</v>
      </c>
      <c r="J28" s="5">
        <f t="shared" si="6"/>
        <v>5.4726913796885282E-2</v>
      </c>
    </row>
    <row r="29" spans="1:10" x14ac:dyDescent="0.25">
      <c r="A29">
        <f t="shared" si="3"/>
        <v>2008</v>
      </c>
      <c r="B29" s="5">
        <f t="shared" ref="B29:J29" si="7">(B7-B6)/B6</f>
        <v>-2.4169184290030211E-2</v>
      </c>
      <c r="C29" s="5">
        <f t="shared" si="7"/>
        <v>0.12462006079027356</v>
      </c>
      <c r="D29" s="5">
        <f t="shared" si="7"/>
        <v>0.12122567658242005</v>
      </c>
      <c r="E29" s="5">
        <f t="shared" si="7"/>
        <v>-0.32500000000000001</v>
      </c>
      <c r="F29" s="5">
        <f t="shared" si="7"/>
        <v>0.12426293950644246</v>
      </c>
      <c r="G29" s="5">
        <f t="shared" si="7"/>
        <v>4.7080979284369114E-2</v>
      </c>
      <c r="H29" s="5">
        <f t="shared" si="7"/>
        <v>0.14319773506183878</v>
      </c>
      <c r="I29" s="5">
        <f t="shared" si="7"/>
        <v>0.18472222222222223</v>
      </c>
      <c r="J29" s="5">
        <f t="shared" si="7"/>
        <v>0.1195799105750234</v>
      </c>
    </row>
    <row r="30" spans="1:10" x14ac:dyDescent="0.25">
      <c r="A30">
        <f t="shared" si="3"/>
        <v>2009</v>
      </c>
      <c r="B30" s="5">
        <f t="shared" ref="B30:J30" si="8">(B8-B7)/B7</f>
        <v>0.10835913312693499</v>
      </c>
      <c r="C30" s="5">
        <f t="shared" si="8"/>
        <v>0.32972972972972975</v>
      </c>
      <c r="D30" s="5">
        <f t="shared" si="8"/>
        <v>0.1675643327348893</v>
      </c>
      <c r="E30" s="5">
        <f t="shared" si="8"/>
        <v>0.14814814814814814</v>
      </c>
      <c r="F30" s="5">
        <f t="shared" si="8"/>
        <v>5.5167055167055168E-2</v>
      </c>
      <c r="G30" s="5">
        <f t="shared" si="8"/>
        <v>9.172661870503597E-2</v>
      </c>
      <c r="H30" s="5">
        <f t="shared" si="8"/>
        <v>0.1029718456725756</v>
      </c>
      <c r="I30" s="5">
        <f t="shared" si="8"/>
        <v>-1.0550996483001172E-2</v>
      </c>
      <c r="J30" s="5">
        <f t="shared" si="8"/>
        <v>0.10959413021268691</v>
      </c>
    </row>
    <row r="31" spans="1:10" x14ac:dyDescent="0.25">
      <c r="A31">
        <f t="shared" si="3"/>
        <v>2010</v>
      </c>
      <c r="B31" s="5">
        <f t="shared" ref="B31:J31" si="9">(B9-B8)/B8</f>
        <v>8.0074487895716945E-2</v>
      </c>
      <c r="C31" s="5">
        <f t="shared" si="9"/>
        <v>-0.13414634146341464</v>
      </c>
      <c r="D31" s="5">
        <f t="shared" si="9"/>
        <v>0.13941568426447976</v>
      </c>
      <c r="E31" s="5">
        <f t="shared" si="9"/>
        <v>-6.4516129032258063E-2</v>
      </c>
      <c r="F31" s="5">
        <f t="shared" si="9"/>
        <v>1.8409425625920471E-3</v>
      </c>
      <c r="G31" s="5">
        <f t="shared" si="9"/>
        <v>0.25123558484349257</v>
      </c>
      <c r="H31" s="5">
        <f t="shared" si="9"/>
        <v>0.1427558496809265</v>
      </c>
      <c r="I31" s="5">
        <f t="shared" si="9"/>
        <v>0.14336492890995262</v>
      </c>
      <c r="J31" s="5">
        <f t="shared" si="9"/>
        <v>0.10094584414497364</v>
      </c>
    </row>
    <row r="32" spans="1:10" x14ac:dyDescent="0.25">
      <c r="A32">
        <f t="shared" si="3"/>
        <v>2011</v>
      </c>
      <c r="B32" s="5">
        <f t="shared" ref="B32:J32" si="10">(B10-B9)/B9</f>
        <v>6.2068965517241378E-2</v>
      </c>
      <c r="C32" s="5">
        <f t="shared" si="10"/>
        <v>4.1079812206572773E-2</v>
      </c>
      <c r="D32" s="5">
        <f t="shared" si="10"/>
        <v>0.15669515669515668</v>
      </c>
      <c r="E32" s="5">
        <f t="shared" si="10"/>
        <v>0.75862068965517238</v>
      </c>
      <c r="F32" s="5">
        <f t="shared" si="10"/>
        <v>-9.5553105475927966E-3</v>
      </c>
      <c r="G32" s="5">
        <f t="shared" si="10"/>
        <v>8.8215931533903891E-2</v>
      </c>
      <c r="H32" s="5">
        <f t="shared" si="10"/>
        <v>9.6173733195449848E-2</v>
      </c>
      <c r="I32" s="5">
        <f t="shared" si="10"/>
        <v>6.2176165803108805E-3</v>
      </c>
      <c r="J32" s="5">
        <f t="shared" si="10"/>
        <v>8.3326997643123235E-2</v>
      </c>
    </row>
    <row r="33" spans="1:10" x14ac:dyDescent="0.25">
      <c r="A33">
        <f t="shared" si="3"/>
        <v>2012</v>
      </c>
      <c r="B33" s="5">
        <f t="shared" ref="B33:J33" si="11">(B11-B10)/B10</f>
        <v>-2.353896103896104E-2</v>
      </c>
      <c r="C33" s="5">
        <f t="shared" si="11"/>
        <v>0.13979706877113868</v>
      </c>
      <c r="D33" s="5">
        <f t="shared" si="11"/>
        <v>0.1705989110707804</v>
      </c>
      <c r="E33" s="5">
        <f t="shared" si="11"/>
        <v>0.17647058823529413</v>
      </c>
      <c r="F33" s="5">
        <f t="shared" si="11"/>
        <v>2.5974025974025974E-3</v>
      </c>
      <c r="G33" s="5">
        <f t="shared" si="11"/>
        <v>1.5124016938898971E-2</v>
      </c>
      <c r="H33" s="5">
        <f t="shared" si="11"/>
        <v>5.2830188679245285E-2</v>
      </c>
      <c r="I33" s="5">
        <f t="shared" si="11"/>
        <v>9.1658084449021626E-2</v>
      </c>
      <c r="J33" s="5">
        <f t="shared" si="11"/>
        <v>7.3970103165134402E-2</v>
      </c>
    </row>
    <row r="34" spans="1:10" x14ac:dyDescent="0.25">
      <c r="A34">
        <f t="shared" si="3"/>
        <v>2013</v>
      </c>
      <c r="B34" s="5">
        <f t="shared" ref="B34:J34" si="12">(B12-B11)/B11</f>
        <v>-8.146300914380715E-2</v>
      </c>
      <c r="C34" s="5">
        <f t="shared" si="12"/>
        <v>0.16320474777448071</v>
      </c>
      <c r="D34" s="5">
        <f t="shared" si="12"/>
        <v>0.1496124031007752</v>
      </c>
      <c r="E34" s="5">
        <f t="shared" si="12"/>
        <v>-0.16666666666666666</v>
      </c>
      <c r="F34" s="5">
        <f t="shared" si="12"/>
        <v>3.367875647668394E-2</v>
      </c>
      <c r="G34" s="5">
        <f t="shared" si="12"/>
        <v>1.7878426698450535E-3</v>
      </c>
      <c r="H34" s="5">
        <f t="shared" si="12"/>
        <v>2.9390681003584228E-2</v>
      </c>
      <c r="I34" s="5">
        <f t="shared" si="12"/>
        <v>6.7924528301886791E-2</v>
      </c>
      <c r="J34" s="5">
        <f t="shared" si="12"/>
        <v>6.5117950728615301E-2</v>
      </c>
    </row>
    <row r="35" spans="1:10" x14ac:dyDescent="0.25">
      <c r="A35">
        <f t="shared" si="3"/>
        <v>2014</v>
      </c>
      <c r="B35" s="5">
        <f t="shared" ref="B35:J35" si="13">(B13-B12)/B12</f>
        <v>-0.13936651583710408</v>
      </c>
      <c r="C35" s="5">
        <f t="shared" si="13"/>
        <v>-5.1020408163265307E-2</v>
      </c>
      <c r="D35" s="5">
        <f t="shared" si="13"/>
        <v>8.9490415181581739E-2</v>
      </c>
      <c r="E35" s="5">
        <f t="shared" si="13"/>
        <v>-0.08</v>
      </c>
      <c r="F35" s="5">
        <f t="shared" si="13"/>
        <v>5.2094522019334052E-2</v>
      </c>
      <c r="G35" s="5">
        <f t="shared" si="13"/>
        <v>5.829863176680547E-2</v>
      </c>
      <c r="H35" s="5">
        <f t="shared" si="13"/>
        <v>1.5929665738161559E-2</v>
      </c>
      <c r="I35" s="5">
        <f t="shared" si="13"/>
        <v>6.4487632508833923E-2</v>
      </c>
      <c r="J35" s="5">
        <f t="shared" si="13"/>
        <v>4.159636798674806E-2</v>
      </c>
    </row>
    <row r="36" spans="1:10" x14ac:dyDescent="0.25">
      <c r="A36">
        <f t="shared" si="3"/>
        <v>2015</v>
      </c>
      <c r="B36" s="5">
        <f t="shared" ref="B36:J36" si="14">(B14-B13)/B13</f>
        <v>-3.4700315457413249E-2</v>
      </c>
      <c r="C36" s="5">
        <f t="shared" si="14"/>
        <v>7.3476702508960573E-2</v>
      </c>
      <c r="D36" s="5">
        <f t="shared" si="14"/>
        <v>4.7656940760389038E-2</v>
      </c>
      <c r="E36" s="5">
        <f t="shared" si="14"/>
        <v>0.67391304347826086</v>
      </c>
      <c r="F36" s="5">
        <f t="shared" si="14"/>
        <v>4.2708865067211159E-2</v>
      </c>
      <c r="G36" s="5">
        <f t="shared" si="14"/>
        <v>7.3636874648679032E-2</v>
      </c>
      <c r="H36" s="5">
        <f t="shared" si="14"/>
        <v>1.987833090566361E-2</v>
      </c>
      <c r="I36" s="5">
        <f t="shared" si="14"/>
        <v>-1.5767634854771784E-2</v>
      </c>
      <c r="J36" s="5">
        <f t="shared" si="14"/>
        <v>3.57532027683699E-2</v>
      </c>
    </row>
    <row r="37" spans="1:10" x14ac:dyDescent="0.25">
      <c r="A37">
        <f t="shared" si="3"/>
        <v>2016</v>
      </c>
      <c r="B37" s="5">
        <f t="shared" ref="B37:J37" si="15">(B15-B14)/B14</f>
        <v>2.2875816993464051E-2</v>
      </c>
      <c r="C37" s="5">
        <f t="shared" si="15"/>
        <v>9.9332220367278803E-2</v>
      </c>
      <c r="D37" s="5">
        <f t="shared" si="15"/>
        <v>5.6038484260275127E-2</v>
      </c>
      <c r="E37" s="5">
        <f t="shared" si="15"/>
        <v>0.18181818181818182</v>
      </c>
      <c r="F37" s="5">
        <f t="shared" si="15"/>
        <v>4.8792428198433421E-2</v>
      </c>
      <c r="G37" s="5">
        <f t="shared" si="15"/>
        <v>4.1884816753926706E-3</v>
      </c>
      <c r="H37" s="5">
        <f t="shared" si="15"/>
        <v>-1.5374275392758128E-2</v>
      </c>
      <c r="I37" s="5">
        <f t="shared" si="15"/>
        <v>2.5295109612141653E-2</v>
      </c>
      <c r="J37" s="5">
        <f t="shared" si="15"/>
        <v>2.7637976627143224E-2</v>
      </c>
    </row>
    <row r="38" spans="1:10" x14ac:dyDescent="0.25">
      <c r="A38">
        <f t="shared" si="3"/>
        <v>2017</v>
      </c>
      <c r="B38" s="5">
        <f t="shared" ref="B38:J38" si="16">(B16-B15)/B15</f>
        <v>-4.6858359957401494E-2</v>
      </c>
      <c r="C38" s="5">
        <f t="shared" si="16"/>
        <v>-1.0630220197418374E-2</v>
      </c>
      <c r="D38" s="5">
        <f t="shared" si="16"/>
        <v>4.7710381203548306E-2</v>
      </c>
      <c r="E38" s="5">
        <f t="shared" si="16"/>
        <v>7.6923076923076927E-2</v>
      </c>
      <c r="F38" s="5">
        <f t="shared" si="16"/>
        <v>-2.5517348685234167E-2</v>
      </c>
      <c r="G38" s="5">
        <f t="shared" si="16"/>
        <v>3.2846715328467155E-2</v>
      </c>
      <c r="H38" s="5">
        <f t="shared" si="16"/>
        <v>-2.1075085324232083E-2</v>
      </c>
      <c r="I38" s="5">
        <f t="shared" si="16"/>
        <v>3.3717105263157895E-2</v>
      </c>
      <c r="J38" s="5">
        <f t="shared" si="16"/>
        <v>6.6129880191472291E-3</v>
      </c>
    </row>
    <row r="39" spans="1:10" x14ac:dyDescent="0.25">
      <c r="A39">
        <v>2018</v>
      </c>
      <c r="B39" s="5">
        <f t="shared" ref="B39:J39" si="17">(B17-B16)/B16</f>
        <v>4.0223463687150837E-2</v>
      </c>
      <c r="C39" s="5">
        <f t="shared" si="17"/>
        <v>-3.4535686876438987E-2</v>
      </c>
      <c r="D39" s="5">
        <f t="shared" si="17"/>
        <v>4.0884820747520978E-2</v>
      </c>
      <c r="E39" s="5">
        <f t="shared" si="17"/>
        <v>0.48979591836734693</v>
      </c>
      <c r="F39" s="5">
        <f t="shared" si="17"/>
        <v>-4.8539038799297461E-2</v>
      </c>
      <c r="G39" s="5">
        <f t="shared" si="17"/>
        <v>-4.745078243311459E-2</v>
      </c>
      <c r="H39" s="5">
        <f t="shared" si="17"/>
        <v>-3.198814608210581E-2</v>
      </c>
      <c r="I39" s="5">
        <f t="shared" si="17"/>
        <v>-2.6252983293556086E-2</v>
      </c>
      <c r="J39" s="5">
        <f t="shared" si="17"/>
        <v>-6.1297416162726772E-3</v>
      </c>
    </row>
    <row r="40" spans="1:10" x14ac:dyDescent="0.25">
      <c r="A40">
        <v>2019</v>
      </c>
      <c r="B40" s="5">
        <f t="shared" ref="B40:J41" si="18">(B18-B17)/B17</f>
        <v>0.10633727175080558</v>
      </c>
      <c r="C40" s="5">
        <f t="shared" si="18"/>
        <v>-1.4308426073131956E-2</v>
      </c>
      <c r="D40" s="5">
        <f t="shared" si="18"/>
        <v>4.8145976843030923E-2</v>
      </c>
      <c r="E40" s="5">
        <f t="shared" si="18"/>
        <v>0.32876712328767121</v>
      </c>
      <c r="F40" s="5">
        <f t="shared" si="18"/>
        <v>-3.0709850646081557E-2</v>
      </c>
      <c r="G40" s="5">
        <f t="shared" si="18"/>
        <v>-8.3730789613142551E-2</v>
      </c>
      <c r="H40" s="5">
        <f t="shared" si="18"/>
        <v>-2.7912839906356923E-3</v>
      </c>
      <c r="I40" s="5">
        <f t="shared" si="18"/>
        <v>-0.10947712418300654</v>
      </c>
      <c r="J40" s="5">
        <f t="shared" si="18"/>
        <v>7.7440053101750696E-3</v>
      </c>
    </row>
    <row r="41" spans="1:10" x14ac:dyDescent="0.25">
      <c r="A41">
        <v>2020</v>
      </c>
      <c r="B41" s="5">
        <f t="shared" si="18"/>
        <v>-3.9805825242718446E-2</v>
      </c>
      <c r="C41" s="5">
        <f t="shared" si="18"/>
        <v>-5.6451612903225805E-2</v>
      </c>
      <c r="D41" s="5">
        <f t="shared" si="18"/>
        <v>4.6144165559672795E-2</v>
      </c>
      <c r="E41" s="5">
        <f t="shared" si="18"/>
        <v>-1</v>
      </c>
      <c r="F41" s="5">
        <f t="shared" si="18"/>
        <v>-0.12794321329639891</v>
      </c>
      <c r="G41" s="5">
        <f t="shared" si="18"/>
        <v>-7.9814921920185078E-2</v>
      </c>
      <c r="H41" s="5">
        <f t="shared" si="18"/>
        <v>-4.6501128668171555E-2</v>
      </c>
      <c r="I41" s="5">
        <f t="shared" si="18"/>
        <v>-0.10642201834862386</v>
      </c>
      <c r="J41" s="5">
        <f t="shared" si="18"/>
        <v>-3.1643658918132665E-2</v>
      </c>
    </row>
  </sheetData>
  <pageMargins left="0.7" right="0.7" top="0.75" bottom="0.75" header="0.3" footer="0.3"/>
  <pageSetup orientation="portrait" r:id="rId1"/>
  <ignoredErrors>
    <ignoredError sqref="J2:J18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p E p x T T 9 m w W i o A A A A + g A A A B I A H A B D b 2 5 m a W c v U G F j a 2 F n Z S 5 4 b W w g o h g A K K A U A A A A A A A A A A A A A A A A A A A A A A A A A A A A h Y 8 x D o I w G I W v Q r r T l m L U k J 8 y u E p i Q j S u T a n Q C M X Q Y r m b g 0 f y C p I o 6 u b 4 3 v u G 7 z 1 u d 8 j G t g m u q r e 6 M y m K M E W B M r I r t a l S N L h T u E Y Z h 5 2 Q Z 1 G p Y I K N T U Z b p q h 2 7 p I Q 4 r 3 H P s Z d X x F G a U S O + b a Q t W o F + s D 6 P x x q Y 5 0 w U i E O h 5 c M Z 3 g Z 4 5 i t G F 7 Q i E Z A 5 g F y b b 4 Q m 5 w x B f J T w m Z o 3 N A r r k y 4 L 4 D M E c j 7 B 3 8 C U E s D B B Q A A g A I A K R K c U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k S n F N K I p H u A 4 A A A A R A A A A E w A c A E Z v c m 1 1 b G F z L 1 N l Y 3 R p b 2 4 x L m 0 g o h g A K K A U A A A A A A A A A A A A A A A A A A A A A A A A A A A A K 0 5 N L s n M z 1 M I h t C G 1 g B Q S w E C L Q A U A A I A C A C k S n F N P 2 b B a K g A A A D 6 A A A A E g A A A A A A A A A A A A A A A A A A A A A A Q 2 9 u Z m l n L 1 B h Y 2 t h Z 2 U u e G 1 s U E s B A i 0 A F A A C A A g A p E p x T Q / K 6 a u k A A A A 6 Q A A A B M A A A A A A A A A A A A A A A A A 9 A A A A F t D b 2 5 0 Z W 5 0 X 1 R 5 c G V z X S 5 4 b W x Q S w E C L Q A U A A I A C A C k S n F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y e G 4 V U s o 5 E K w E f g u c S U j c A A A A A A C A A A A A A A Q Z g A A A A E A A C A A A A D i 7 F 3 L S O Z t h H s k T O C 5 X K v 3 2 U J G x u h r c t a 0 1 6 b g J 3 m J S g A A A A A O g A A A A A I A A C A A A A B j 0 z s Y Q p h 4 L M F l r 7 q A J m E 1 R s O g 3 E N J y / B 0 E R F K h j c s I l A A A A B L 4 J R U B t 7 y K r C 3 C v F n N + r S Y e K b R D t a m z r J / m a w / U b y U P w T D 7 3 B N A u u j 5 j H K V U 6 K J R S O H t P n F a 3 y + X f h s W 9 Z r k c O 4 i T g R t 6 5 + 2 a p d R l T A S 7 N E A A A A C t V q I J M Y P v S b C T P m s W L q r 7 x g T j 0 q L a o 9 7 v J a s d i l p H 1 v c a R l I F C M 0 W V Z 8 d 8 v N f u m G K v k Z y k k 4 / F O w c V / c m 2 4 g A < / D a t a M a s h u p > 
</file>

<file path=customXml/itemProps1.xml><?xml version="1.0" encoding="utf-8"?>
<ds:datastoreItem xmlns:ds="http://schemas.openxmlformats.org/officeDocument/2006/customXml" ds:itemID="{1F15053F-C29B-43EC-A5E7-3E2C472CF6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degrees</vt:lpstr>
      <vt:lpstr>totals</vt:lpstr>
      <vt:lpstr>resident</vt:lpstr>
      <vt:lpstr>non-resident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</dc:creator>
  <cp:lastModifiedBy>wilson zehr</cp:lastModifiedBy>
  <dcterms:created xsi:type="dcterms:W3CDTF">2018-11-17T16:50:50Z</dcterms:created>
  <dcterms:modified xsi:type="dcterms:W3CDTF">2021-03-17T23:58:59Z</dcterms:modified>
</cp:coreProperties>
</file>