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trope.CITYHALL\AppData\Local\Microsoft\Windows\INetCache\Content.Outlook\2H1982A7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M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G9" i="1" s="1"/>
  <c r="F3" i="1"/>
  <c r="E3" i="1"/>
  <c r="D3" i="1"/>
  <c r="D9" i="1" s="1"/>
  <c r="C3" i="1"/>
  <c r="B3" i="1"/>
  <c r="A3" i="1"/>
  <c r="H2" i="1"/>
  <c r="B2" i="1"/>
  <c r="A2" i="1"/>
  <c r="C9" i="1" l="1"/>
  <c r="E9" i="1"/>
  <c r="F9" i="1"/>
</calcChain>
</file>

<file path=xl/sharedStrings.xml><?xml version="1.0" encoding="utf-8"?>
<sst xmlns="http://schemas.openxmlformats.org/spreadsheetml/2006/main" count="18" uniqueCount="17">
  <si>
    <t xml:space="preserve">Applicant Stated Project Value </t>
  </si>
  <si>
    <t>Grant Request</t>
  </si>
  <si>
    <t>Eligible Amount</t>
  </si>
  <si>
    <t>Staff Scoring, Ranking, and  Recommended Funding</t>
  </si>
  <si>
    <t>Agency/URAC Average Scoring and Ranking</t>
  </si>
  <si>
    <t>Agency Approved Funding Subject to Budget Adoption</t>
  </si>
  <si>
    <t>Minimum Funding</t>
  </si>
  <si>
    <t>Maximum Funding</t>
  </si>
  <si>
    <t>Staff Score Total</t>
  </si>
  <si>
    <t>Agency Average Score</t>
  </si>
  <si>
    <t>URAC Average Score</t>
  </si>
  <si>
    <t>Agency URAC Combined Average</t>
  </si>
  <si>
    <t>Maximum Funding*</t>
  </si>
  <si>
    <t>Totals:</t>
  </si>
  <si>
    <t>Note:  The Agency's approved funding for Pennington Rental Properties included $40,000 of budgeted insurance proceeds with proceeds from the sale of the IOOF being the source of the $100,000 award.</t>
  </si>
  <si>
    <t>*Maximum Funding is subject to the Agency dedicating proceeds from URA Property Sales to fund this program</t>
  </si>
  <si>
    <t>2017-18 Call for Projects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</si>
</sst>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5" fillId="0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wrapText="1"/>
    </xf>
    <xf numFmtId="1" fontId="3" fillId="3" borderId="9" xfId="0" applyNumberFormat="1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 wrapText="1"/>
    </xf>
    <xf numFmtId="164" fontId="6" fillId="5" borderId="12" xfId="2" applyNumberFormat="1" applyFont="1" applyFill="1" applyBorder="1" applyAlignment="1">
      <alignment horizontal="right" wrapText="1"/>
    </xf>
    <xf numFmtId="164" fontId="6" fillId="5" borderId="13" xfId="2" applyNumberFormat="1" applyFont="1" applyFill="1" applyBorder="1" applyAlignment="1">
      <alignment horizontal="right" wrapText="1"/>
    </xf>
    <xf numFmtId="164" fontId="6" fillId="5" borderId="14" xfId="2" applyNumberFormat="1" applyFont="1" applyFill="1" applyBorder="1" applyAlignment="1">
      <alignment horizontal="right" wrapText="1"/>
    </xf>
    <xf numFmtId="0" fontId="6" fillId="5" borderId="9" xfId="0" applyFont="1" applyFill="1" applyBorder="1" applyAlignment="1">
      <alignment horizontal="right" wrapText="1"/>
    </xf>
    <xf numFmtId="165" fontId="6" fillId="5" borderId="15" xfId="1" applyNumberFormat="1" applyFont="1" applyFill="1" applyBorder="1" applyAlignment="1">
      <alignment horizontal="center" wrapText="1"/>
    </xf>
    <xf numFmtId="2" fontId="6" fillId="5" borderId="12" xfId="0" applyNumberFormat="1" applyFont="1" applyFill="1" applyBorder="1" applyAlignment="1">
      <alignment wrapText="1"/>
    </xf>
    <xf numFmtId="2" fontId="6" fillId="5" borderId="13" xfId="0" applyNumberFormat="1" applyFont="1" applyFill="1" applyBorder="1" applyAlignment="1">
      <alignment wrapText="1"/>
    </xf>
    <xf numFmtId="2" fontId="6" fillId="5" borderId="14" xfId="0" applyNumberFormat="1" applyFont="1" applyFill="1" applyBorder="1" applyAlignment="1">
      <alignment wrapText="1"/>
    </xf>
    <xf numFmtId="164" fontId="6" fillId="5" borderId="16" xfId="2" applyNumberFormat="1" applyFont="1" applyFill="1" applyBorder="1" applyAlignment="1">
      <alignment horizontal="right" wrapText="1"/>
    </xf>
    <xf numFmtId="164" fontId="6" fillId="6" borderId="12" xfId="2" applyNumberFormat="1" applyFont="1" applyFill="1" applyBorder="1" applyAlignment="1">
      <alignment horizontal="right" wrapText="1"/>
    </xf>
    <xf numFmtId="164" fontId="6" fillId="6" borderId="13" xfId="2" applyNumberFormat="1" applyFont="1" applyFill="1" applyBorder="1" applyAlignment="1">
      <alignment horizontal="right" wrapText="1"/>
    </xf>
    <xf numFmtId="164" fontId="6" fillId="6" borderId="14" xfId="2" applyNumberFormat="1" applyFont="1" applyFill="1" applyBorder="1" applyAlignment="1">
      <alignment horizontal="right" wrapText="1"/>
    </xf>
    <xf numFmtId="0" fontId="6" fillId="0" borderId="9" xfId="0" applyFont="1" applyFill="1" applyBorder="1" applyAlignment="1">
      <alignment horizontal="right" wrapText="1"/>
    </xf>
    <xf numFmtId="165" fontId="6" fillId="6" borderId="15" xfId="1" applyNumberFormat="1" applyFont="1" applyFill="1" applyBorder="1" applyAlignment="1">
      <alignment horizontal="center" wrapText="1"/>
    </xf>
    <xf numFmtId="2" fontId="6" fillId="6" borderId="12" xfId="0" applyNumberFormat="1" applyFont="1" applyFill="1" applyBorder="1" applyAlignment="1">
      <alignment wrapText="1"/>
    </xf>
    <xf numFmtId="2" fontId="6" fillId="6" borderId="13" xfId="0" applyNumberFormat="1" applyFont="1" applyFill="1" applyBorder="1" applyAlignment="1">
      <alignment wrapText="1"/>
    </xf>
    <xf numFmtId="2" fontId="6" fillId="6" borderId="14" xfId="0" applyNumberFormat="1" applyFont="1" applyFill="1" applyBorder="1" applyAlignment="1">
      <alignment wrapText="1"/>
    </xf>
    <xf numFmtId="164" fontId="6" fillId="6" borderId="17" xfId="2" applyNumberFormat="1" applyFont="1" applyFill="1" applyBorder="1" applyAlignment="1">
      <alignment horizontal="right" wrapText="1"/>
    </xf>
    <xf numFmtId="164" fontId="6" fillId="6" borderId="18" xfId="2" applyNumberFormat="1" applyFont="1" applyFill="1" applyBorder="1" applyAlignment="1">
      <alignment horizontal="right" wrapText="1"/>
    </xf>
    <xf numFmtId="0" fontId="5" fillId="7" borderId="7" xfId="0" applyFont="1" applyFill="1" applyBorder="1" applyAlignment="1">
      <alignment vertical="center" wrapText="1"/>
    </xf>
    <xf numFmtId="164" fontId="6" fillId="7" borderId="12" xfId="2" applyNumberFormat="1" applyFont="1" applyFill="1" applyBorder="1" applyAlignment="1">
      <alignment horizontal="right" wrapText="1"/>
    </xf>
    <xf numFmtId="164" fontId="6" fillId="7" borderId="13" xfId="2" applyNumberFormat="1" applyFont="1" applyFill="1" applyBorder="1" applyAlignment="1">
      <alignment horizontal="right" wrapText="1"/>
    </xf>
    <xf numFmtId="164" fontId="6" fillId="7" borderId="14" xfId="2" applyNumberFormat="1" applyFont="1" applyFill="1" applyBorder="1" applyAlignment="1">
      <alignment horizontal="right" wrapText="1"/>
    </xf>
    <xf numFmtId="0" fontId="6" fillId="7" borderId="9" xfId="0" applyFont="1" applyFill="1" applyBorder="1" applyAlignment="1">
      <alignment horizontal="right" wrapText="1"/>
    </xf>
    <xf numFmtId="165" fontId="6" fillId="7" borderId="15" xfId="1" applyNumberFormat="1" applyFont="1" applyFill="1" applyBorder="1" applyAlignment="1">
      <alignment horizontal="center" wrapText="1"/>
    </xf>
    <xf numFmtId="2" fontId="6" fillId="7" borderId="12" xfId="0" applyNumberFormat="1" applyFont="1" applyFill="1" applyBorder="1" applyAlignment="1">
      <alignment wrapText="1"/>
    </xf>
    <xf numFmtId="2" fontId="6" fillId="7" borderId="13" xfId="0" applyNumberFormat="1" applyFont="1" applyFill="1" applyBorder="1" applyAlignment="1">
      <alignment wrapText="1"/>
    </xf>
    <xf numFmtId="2" fontId="6" fillId="7" borderId="14" xfId="0" applyNumberFormat="1" applyFont="1" applyFill="1" applyBorder="1" applyAlignment="1">
      <alignment wrapText="1"/>
    </xf>
    <xf numFmtId="164" fontId="6" fillId="7" borderId="17" xfId="2" applyNumberFormat="1" applyFont="1" applyFill="1" applyBorder="1" applyAlignment="1">
      <alignment horizontal="right" wrapText="1"/>
    </xf>
    <xf numFmtId="164" fontId="6" fillId="7" borderId="18" xfId="2" applyNumberFormat="1" applyFont="1" applyFill="1" applyBorder="1" applyAlignment="1">
      <alignment horizontal="right" wrapText="1"/>
    </xf>
    <xf numFmtId="0" fontId="5" fillId="8" borderId="7" xfId="0" applyFont="1" applyFill="1" applyBorder="1" applyAlignment="1">
      <alignment vertical="center" wrapText="1"/>
    </xf>
    <xf numFmtId="164" fontId="6" fillId="8" borderId="12" xfId="2" applyNumberFormat="1" applyFont="1" applyFill="1" applyBorder="1" applyAlignment="1">
      <alignment horizontal="right" wrapText="1"/>
    </xf>
    <xf numFmtId="164" fontId="6" fillId="8" borderId="13" xfId="2" applyNumberFormat="1" applyFont="1" applyFill="1" applyBorder="1" applyAlignment="1">
      <alignment horizontal="right" wrapText="1"/>
    </xf>
    <xf numFmtId="164" fontId="6" fillId="8" borderId="14" xfId="2" applyNumberFormat="1" applyFont="1" applyFill="1" applyBorder="1" applyAlignment="1">
      <alignment horizontal="right" wrapText="1"/>
    </xf>
    <xf numFmtId="0" fontId="6" fillId="8" borderId="9" xfId="0" applyFont="1" applyFill="1" applyBorder="1" applyAlignment="1">
      <alignment horizontal="right" wrapText="1"/>
    </xf>
    <xf numFmtId="165" fontId="6" fillId="8" borderId="15" xfId="1" applyNumberFormat="1" applyFont="1" applyFill="1" applyBorder="1" applyAlignment="1">
      <alignment horizontal="center" wrapText="1"/>
    </xf>
    <xf numFmtId="2" fontId="6" fillId="8" borderId="12" xfId="0" applyNumberFormat="1" applyFont="1" applyFill="1" applyBorder="1" applyAlignment="1">
      <alignment wrapText="1"/>
    </xf>
    <xf numFmtId="2" fontId="6" fillId="8" borderId="13" xfId="0" applyNumberFormat="1" applyFont="1" applyFill="1" applyBorder="1" applyAlignment="1">
      <alignment wrapText="1"/>
    </xf>
    <xf numFmtId="2" fontId="6" fillId="8" borderId="14" xfId="0" applyNumberFormat="1" applyFont="1" applyFill="1" applyBorder="1" applyAlignment="1">
      <alignment wrapText="1"/>
    </xf>
    <xf numFmtId="164" fontId="6" fillId="8" borderId="17" xfId="2" applyNumberFormat="1" applyFont="1" applyFill="1" applyBorder="1" applyAlignment="1">
      <alignment horizontal="right" wrapText="1"/>
    </xf>
    <xf numFmtId="164" fontId="6" fillId="8" borderId="18" xfId="2" applyNumberFormat="1" applyFont="1" applyFill="1" applyBorder="1" applyAlignment="1">
      <alignment horizontal="right" wrapText="1"/>
    </xf>
    <xf numFmtId="164" fontId="6" fillId="6" borderId="19" xfId="2" applyNumberFormat="1" applyFont="1" applyFill="1" applyBorder="1" applyAlignment="1">
      <alignment horizontal="right" wrapText="1"/>
    </xf>
    <xf numFmtId="164" fontId="6" fillId="6" borderId="20" xfId="2" applyNumberFormat="1" applyFont="1" applyFill="1" applyBorder="1" applyAlignment="1">
      <alignment horizontal="right" wrapText="1"/>
    </xf>
    <xf numFmtId="164" fontId="6" fillId="6" borderId="21" xfId="2" applyNumberFormat="1" applyFont="1" applyFill="1" applyBorder="1" applyAlignment="1">
      <alignment horizontal="right" wrapText="1"/>
    </xf>
    <xf numFmtId="165" fontId="6" fillId="6" borderId="22" xfId="1" applyNumberFormat="1" applyFont="1" applyFill="1" applyBorder="1" applyAlignment="1">
      <alignment horizontal="center" wrapText="1"/>
    </xf>
    <xf numFmtId="2" fontId="6" fillId="6" borderId="19" xfId="0" applyNumberFormat="1" applyFont="1" applyFill="1" applyBorder="1" applyAlignment="1">
      <alignment wrapText="1"/>
    </xf>
    <xf numFmtId="2" fontId="6" fillId="6" borderId="20" xfId="0" applyNumberFormat="1" applyFont="1" applyFill="1" applyBorder="1" applyAlignment="1">
      <alignment wrapText="1"/>
    </xf>
    <xf numFmtId="2" fontId="6" fillId="6" borderId="21" xfId="0" applyNumberFormat="1" applyFont="1" applyFill="1" applyBorder="1" applyAlignment="1">
      <alignment wrapText="1"/>
    </xf>
    <xf numFmtId="164" fontId="6" fillId="6" borderId="23" xfId="2" applyNumberFormat="1" applyFont="1" applyFill="1" applyBorder="1" applyAlignment="1">
      <alignment horizontal="right" wrapText="1"/>
    </xf>
    <xf numFmtId="164" fontId="6" fillId="6" borderId="24" xfId="2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9" borderId="25" xfId="0" applyFont="1" applyFill="1" applyBorder="1" applyAlignment="1">
      <alignment horizontal="center" wrapText="1"/>
    </xf>
    <xf numFmtId="164" fontId="2" fillId="9" borderId="26" xfId="2" applyNumberFormat="1" applyFont="1" applyFill="1" applyBorder="1" applyAlignment="1">
      <alignment horizontal="right" wrapText="1"/>
    </xf>
    <xf numFmtId="164" fontId="2" fillId="9" borderId="27" xfId="2" applyNumberFormat="1" applyFont="1" applyFill="1" applyBorder="1" applyAlignment="1">
      <alignment horizontal="right" wrapText="1"/>
    </xf>
    <xf numFmtId="166" fontId="2" fillId="9" borderId="28" xfId="2" applyNumberFormat="1" applyFont="1" applyFill="1" applyBorder="1" applyAlignment="1">
      <alignment horizontal="right" wrapText="1"/>
    </xf>
    <xf numFmtId="166" fontId="2" fillId="9" borderId="29" xfId="2" applyNumberFormat="1" applyFont="1" applyFill="1" applyBorder="1" applyAlignment="1">
      <alignment horizontal="right" wrapText="1"/>
    </xf>
    <xf numFmtId="166" fontId="2" fillId="0" borderId="0" xfId="2" applyNumberFormat="1" applyFont="1" applyFill="1" applyBorder="1" applyAlignment="1">
      <alignment horizontal="right" wrapText="1"/>
    </xf>
    <xf numFmtId="164" fontId="2" fillId="0" borderId="0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164" fontId="2" fillId="9" borderId="30" xfId="2" applyNumberFormat="1" applyFont="1" applyFill="1" applyBorder="1" applyAlignment="1">
      <alignment horizontal="right" wrapText="1"/>
    </xf>
    <xf numFmtId="164" fontId="2" fillId="9" borderId="7" xfId="2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3" fillId="4" borderId="5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166" fontId="8" fillId="0" borderId="1" xfId="0" applyNumberFormat="1" applyFont="1" applyBorder="1" applyAlignment="1">
      <alignment horizontal="center" wrapText="1"/>
    </xf>
    <xf numFmtId="166" fontId="8" fillId="0" borderId="2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FP%20Scoring%202017%20with%20IOO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A Agency Meeting Presentation"/>
      <sheetName val="Scoring Sheet"/>
      <sheetName val="Staff Scoring for Packet"/>
    </sheetNames>
    <sheetDataSet>
      <sheetData sheetId="0"/>
      <sheetData sheetId="1">
        <row r="3">
          <cell r="B3" t="str">
            <v>Applicant Name</v>
          </cell>
          <cell r="C3" t="str">
            <v>Project</v>
          </cell>
          <cell r="J3" t="str">
            <v>Staff Ranking</v>
          </cell>
        </row>
        <row r="4">
          <cell r="B4" t="str">
            <v>Seth Pennington</v>
          </cell>
          <cell r="C4" t="str">
            <v>Pennington Rental Properties</v>
          </cell>
          <cell r="E4">
            <v>803800</v>
          </cell>
          <cell r="F4">
            <v>150000</v>
          </cell>
          <cell r="G4">
            <v>729900</v>
          </cell>
          <cell r="H4">
            <v>100000</v>
          </cell>
          <cell r="I4">
            <v>110000</v>
          </cell>
          <cell r="J4">
            <v>1</v>
          </cell>
          <cell r="K4">
            <v>14</v>
          </cell>
          <cell r="L4">
            <v>12.571428571428571</v>
          </cell>
          <cell r="M4">
            <v>14</v>
          </cell>
        </row>
        <row r="5">
          <cell r="B5" t="str">
            <v>Jess &amp; Charity Walter</v>
          </cell>
          <cell r="C5" t="str">
            <v>Dainty Jewell's, Inc</v>
          </cell>
          <cell r="E5">
            <v>579818</v>
          </cell>
          <cell r="F5">
            <v>100000</v>
          </cell>
          <cell r="G5">
            <v>551271</v>
          </cell>
          <cell r="H5">
            <v>50000</v>
          </cell>
          <cell r="I5">
            <v>100000</v>
          </cell>
          <cell r="J5">
            <v>2</v>
          </cell>
          <cell r="K5">
            <v>10</v>
          </cell>
          <cell r="L5">
            <v>9.5714285714285712</v>
          </cell>
          <cell r="M5">
            <v>9.6666666666666661</v>
          </cell>
        </row>
        <row r="6">
          <cell r="B6" t="str">
            <v>Steve West</v>
          </cell>
          <cell r="C6" t="str">
            <v>Steve's Outdoor Adventures</v>
          </cell>
          <cell r="E6">
            <v>275000</v>
          </cell>
          <cell r="F6">
            <v>75000</v>
          </cell>
          <cell r="G6">
            <v>253825</v>
          </cell>
          <cell r="H6">
            <v>50000</v>
          </cell>
          <cell r="I6">
            <v>75000</v>
          </cell>
          <cell r="J6">
            <v>3</v>
          </cell>
          <cell r="K6">
            <v>8</v>
          </cell>
          <cell r="L6">
            <v>8.4285714285714288</v>
          </cell>
          <cell r="M6">
            <v>10.333333333333334</v>
          </cell>
        </row>
        <row r="7">
          <cell r="B7" t="str">
            <v>Megan Fehrenbacher</v>
          </cell>
          <cell r="C7" t="str">
            <v>Workforce Hub</v>
          </cell>
          <cell r="E7">
            <v>263500</v>
          </cell>
          <cell r="F7">
            <v>75000</v>
          </cell>
          <cell r="G7">
            <v>258500</v>
          </cell>
          <cell r="H7">
            <v>0</v>
          </cell>
          <cell r="I7">
            <v>75000</v>
          </cell>
          <cell r="J7">
            <v>4</v>
          </cell>
          <cell r="K7">
            <v>10</v>
          </cell>
          <cell r="L7">
            <v>11.714285714285714</v>
          </cell>
          <cell r="M7">
            <v>10.833333333333334</v>
          </cell>
        </row>
        <row r="8">
          <cell r="B8" t="str">
            <v>Mark Seder</v>
          </cell>
          <cell r="C8" t="str">
            <v>Seder Architecture +Urban Design, LLC</v>
          </cell>
          <cell r="E8">
            <v>104850</v>
          </cell>
          <cell r="F8">
            <v>54425</v>
          </cell>
          <cell r="G8">
            <v>104850</v>
          </cell>
          <cell r="H8">
            <v>0</v>
          </cell>
          <cell r="I8">
            <v>20000</v>
          </cell>
          <cell r="J8">
            <v>5</v>
          </cell>
          <cell r="K8">
            <v>9</v>
          </cell>
          <cell r="L8">
            <v>9.2857142857142865</v>
          </cell>
          <cell r="M8">
            <v>10</v>
          </cell>
        </row>
        <row r="9">
          <cell r="B9" t="str">
            <v>Christopher Jennings</v>
          </cell>
          <cell r="C9" t="str">
            <v>Cold Coffee Media</v>
          </cell>
          <cell r="E9">
            <v>11870</v>
          </cell>
          <cell r="F9">
            <v>5935</v>
          </cell>
          <cell r="G9">
            <v>10750</v>
          </cell>
          <cell r="H9">
            <v>0</v>
          </cell>
          <cell r="I9">
            <v>5375</v>
          </cell>
          <cell r="J9">
            <v>6</v>
          </cell>
          <cell r="K9">
            <v>8</v>
          </cell>
          <cell r="L9">
            <v>7.5714285714285712</v>
          </cell>
          <cell r="M9">
            <v>7</v>
          </cell>
        </row>
        <row r="15">
          <cell r="F15">
            <v>13.285714285714285</v>
          </cell>
        </row>
        <row r="16">
          <cell r="F16">
            <v>9.6190476190476186</v>
          </cell>
        </row>
        <row r="17">
          <cell r="F17">
            <v>9.3809523809523814</v>
          </cell>
        </row>
        <row r="18">
          <cell r="F18">
            <v>11.273809523809524</v>
          </cell>
        </row>
        <row r="19">
          <cell r="F19">
            <v>9.6428571428571423</v>
          </cell>
        </row>
        <row r="20">
          <cell r="F20">
            <v>7.2857142857142856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50" zoomScaleNormal="50" workbookViewId="0">
      <selection activeCell="A10" sqref="A10:L10"/>
    </sheetView>
  </sheetViews>
  <sheetFormatPr defaultRowHeight="15" x14ac:dyDescent="0.25"/>
  <cols>
    <col min="1" max="1" width="31.85546875" style="71" bestFit="1" customWidth="1"/>
    <col min="2" max="2" width="41.42578125" style="71" customWidth="1"/>
    <col min="3" max="3" width="28.7109375" style="71" customWidth="1"/>
    <col min="4" max="5" width="24.42578125" style="71" bestFit="1" customWidth="1"/>
    <col min="6" max="7" width="27" style="71" bestFit="1" customWidth="1"/>
    <col min="8" max="8" width="14.28515625" style="71" customWidth="1"/>
    <col min="9" max="9" width="13.7109375" style="71" customWidth="1"/>
    <col min="10" max="10" width="22.42578125" style="71" customWidth="1"/>
    <col min="11" max="11" width="21" style="71" customWidth="1"/>
    <col min="12" max="12" width="22.28515625" style="71" customWidth="1"/>
    <col min="13" max="13" width="23.5703125" style="71" customWidth="1"/>
    <col min="14" max="14" width="24.140625" style="71" customWidth="1"/>
    <col min="15" max="16384" width="9.140625" style="71"/>
  </cols>
  <sheetData>
    <row r="1" spans="1:14" ht="96" customHeight="1" thickBot="1" x14ac:dyDescent="0.5">
      <c r="A1" s="79" t="s">
        <v>16</v>
      </c>
      <c r="B1" s="80"/>
      <c r="C1" s="81" t="s">
        <v>0</v>
      </c>
      <c r="D1" s="81" t="s">
        <v>1</v>
      </c>
      <c r="E1" s="81" t="s">
        <v>2</v>
      </c>
      <c r="F1" s="83" t="s">
        <v>3</v>
      </c>
      <c r="G1" s="84"/>
      <c r="H1" s="84"/>
      <c r="I1" s="85"/>
      <c r="J1" s="86" t="s">
        <v>4</v>
      </c>
      <c r="K1" s="87"/>
      <c r="L1" s="87"/>
      <c r="M1" s="72" t="s">
        <v>5</v>
      </c>
      <c r="N1" s="73"/>
    </row>
    <row r="2" spans="1:14" ht="114.75" thickBot="1" x14ac:dyDescent="0.5">
      <c r="A2" s="1" t="str">
        <f>+'[1]Scoring Sheet'!B3</f>
        <v>Applicant Name</v>
      </c>
      <c r="B2" s="1" t="str">
        <f>+'[1]Scoring Sheet'!C3</f>
        <v>Project</v>
      </c>
      <c r="C2" s="82"/>
      <c r="D2" s="82"/>
      <c r="E2" s="82"/>
      <c r="F2" s="2" t="s">
        <v>6</v>
      </c>
      <c r="G2" s="3" t="s">
        <v>7</v>
      </c>
      <c r="H2" s="3" t="str">
        <f>+'[1]Scoring Sheet'!J3</f>
        <v>Staff Ranking</v>
      </c>
      <c r="I2" s="3" t="s">
        <v>8</v>
      </c>
      <c r="J2" s="4" t="s">
        <v>9</v>
      </c>
      <c r="K2" s="5" t="s">
        <v>10</v>
      </c>
      <c r="L2" s="6" t="s">
        <v>11</v>
      </c>
      <c r="M2" s="7" t="s">
        <v>6</v>
      </c>
      <c r="N2" s="8" t="s">
        <v>12</v>
      </c>
    </row>
    <row r="3" spans="1:14" ht="68.25" thickBot="1" x14ac:dyDescent="0.6">
      <c r="A3" s="9" t="str">
        <f>+'[1]Scoring Sheet'!B4</f>
        <v>Seth Pennington</v>
      </c>
      <c r="B3" s="9" t="str">
        <f>+'[1]Scoring Sheet'!C4</f>
        <v>Pennington Rental Properties</v>
      </c>
      <c r="C3" s="10">
        <f>+'[1]Scoring Sheet'!E4</f>
        <v>803800</v>
      </c>
      <c r="D3" s="11">
        <f>+'[1]Scoring Sheet'!F4</f>
        <v>150000</v>
      </c>
      <c r="E3" s="12">
        <f>+'[1]Scoring Sheet'!G4</f>
        <v>729900</v>
      </c>
      <c r="F3" s="10">
        <f>+'[1]Scoring Sheet'!H4</f>
        <v>100000</v>
      </c>
      <c r="G3" s="10">
        <f>+'[1]Scoring Sheet'!I4</f>
        <v>110000</v>
      </c>
      <c r="H3" s="13">
        <f>+'[1]Scoring Sheet'!J4</f>
        <v>1</v>
      </c>
      <c r="I3" s="14">
        <f>+'[1]Scoring Sheet'!K4</f>
        <v>14</v>
      </c>
      <c r="J3" s="15">
        <f>+'[1]Scoring Sheet'!M4</f>
        <v>14</v>
      </c>
      <c r="K3" s="16">
        <f>+'[1]Scoring Sheet'!L4</f>
        <v>12.571428571428571</v>
      </c>
      <c r="L3" s="17">
        <f>+'[1]Scoring Sheet'!F15</f>
        <v>13.285714285714285</v>
      </c>
      <c r="M3" s="10">
        <v>100000</v>
      </c>
      <c r="N3" s="18">
        <v>100000</v>
      </c>
    </row>
    <row r="4" spans="1:14" ht="68.25" thickBot="1" x14ac:dyDescent="0.6">
      <c r="A4" s="1" t="str">
        <f>+'[1]Scoring Sheet'!B5</f>
        <v>Jess &amp; Charity Walter</v>
      </c>
      <c r="B4" s="1" t="str">
        <f>+'[1]Scoring Sheet'!C5</f>
        <v>Dainty Jewell's, Inc</v>
      </c>
      <c r="C4" s="19">
        <f>+'[1]Scoring Sheet'!E5</f>
        <v>579818</v>
      </c>
      <c r="D4" s="20">
        <f>+'[1]Scoring Sheet'!F5</f>
        <v>100000</v>
      </c>
      <c r="E4" s="21">
        <f>+'[1]Scoring Sheet'!G5</f>
        <v>551271</v>
      </c>
      <c r="F4" s="19">
        <f>+'[1]Scoring Sheet'!H5</f>
        <v>50000</v>
      </c>
      <c r="G4" s="19">
        <f>+'[1]Scoring Sheet'!I5</f>
        <v>100000</v>
      </c>
      <c r="H4" s="22">
        <f>+'[1]Scoring Sheet'!J5</f>
        <v>2</v>
      </c>
      <c r="I4" s="23">
        <f>+'[1]Scoring Sheet'!K5</f>
        <v>10</v>
      </c>
      <c r="J4" s="24">
        <f>+'[1]Scoring Sheet'!M5</f>
        <v>9.6666666666666661</v>
      </c>
      <c r="K4" s="25">
        <f>+'[1]Scoring Sheet'!L5</f>
        <v>9.5714285714285712</v>
      </c>
      <c r="L4" s="26">
        <f>+'[1]Scoring Sheet'!F16</f>
        <v>9.6190476190476186</v>
      </c>
      <c r="M4" s="27">
        <v>85000</v>
      </c>
      <c r="N4" s="28">
        <v>100000</v>
      </c>
    </row>
    <row r="5" spans="1:14" ht="68.25" thickBot="1" x14ac:dyDescent="0.6">
      <c r="A5" s="29" t="str">
        <f>+'[1]Scoring Sheet'!B6</f>
        <v>Steve West</v>
      </c>
      <c r="B5" s="29" t="str">
        <f>+'[1]Scoring Sheet'!C6</f>
        <v>Steve's Outdoor Adventures</v>
      </c>
      <c r="C5" s="30">
        <f>+'[1]Scoring Sheet'!E6</f>
        <v>275000</v>
      </c>
      <c r="D5" s="31">
        <f>+'[1]Scoring Sheet'!F6</f>
        <v>75000</v>
      </c>
      <c r="E5" s="32">
        <f>+'[1]Scoring Sheet'!G6</f>
        <v>253825</v>
      </c>
      <c r="F5" s="30">
        <f>+'[1]Scoring Sheet'!H6</f>
        <v>50000</v>
      </c>
      <c r="G5" s="30">
        <f>+'[1]Scoring Sheet'!I6</f>
        <v>75000</v>
      </c>
      <c r="H5" s="33">
        <f>+'[1]Scoring Sheet'!J6</f>
        <v>3</v>
      </c>
      <c r="I5" s="34">
        <f>+'[1]Scoring Sheet'!K6</f>
        <v>8</v>
      </c>
      <c r="J5" s="35">
        <f>+'[1]Scoring Sheet'!M6</f>
        <v>10.333333333333334</v>
      </c>
      <c r="K5" s="36">
        <f>+'[1]Scoring Sheet'!L6</f>
        <v>8.4285714285714288</v>
      </c>
      <c r="L5" s="37">
        <f>+'[1]Scoring Sheet'!F17</f>
        <v>9.3809523809523814</v>
      </c>
      <c r="M5" s="38">
        <v>50000</v>
      </c>
      <c r="N5" s="39">
        <v>75000</v>
      </c>
    </row>
    <row r="6" spans="1:14" ht="68.25" thickBot="1" x14ac:dyDescent="0.6">
      <c r="A6" s="1" t="str">
        <f>+'[1]Scoring Sheet'!B7</f>
        <v>Megan Fehrenbacher</v>
      </c>
      <c r="B6" s="1" t="str">
        <f>+'[1]Scoring Sheet'!C7</f>
        <v>Workforce Hub</v>
      </c>
      <c r="C6" s="19">
        <f>+'[1]Scoring Sheet'!E7</f>
        <v>263500</v>
      </c>
      <c r="D6" s="20">
        <f>+'[1]Scoring Sheet'!F7</f>
        <v>75000</v>
      </c>
      <c r="E6" s="21">
        <f>+'[1]Scoring Sheet'!G7</f>
        <v>258500</v>
      </c>
      <c r="F6" s="19">
        <f>+'[1]Scoring Sheet'!H7</f>
        <v>0</v>
      </c>
      <c r="G6" s="19">
        <f>+'[1]Scoring Sheet'!I7</f>
        <v>75000</v>
      </c>
      <c r="H6" s="22">
        <f>+'[1]Scoring Sheet'!J7</f>
        <v>4</v>
      </c>
      <c r="I6" s="23">
        <f>+'[1]Scoring Sheet'!K7</f>
        <v>10</v>
      </c>
      <c r="J6" s="24">
        <f>+'[1]Scoring Sheet'!M7</f>
        <v>10.833333333333334</v>
      </c>
      <c r="K6" s="25">
        <f>+'[1]Scoring Sheet'!L7</f>
        <v>11.714285714285714</v>
      </c>
      <c r="L6" s="26">
        <f>+'[1]Scoring Sheet'!F18</f>
        <v>11.273809523809524</v>
      </c>
      <c r="M6" s="27">
        <v>50000</v>
      </c>
      <c r="N6" s="28">
        <v>75000</v>
      </c>
    </row>
    <row r="7" spans="1:14" ht="135.75" thickBot="1" x14ac:dyDescent="0.6">
      <c r="A7" s="40" t="str">
        <f>+'[1]Scoring Sheet'!B8</f>
        <v>Mark Seder</v>
      </c>
      <c r="B7" s="40" t="str">
        <f>+'[1]Scoring Sheet'!C8</f>
        <v>Seder Architecture +Urban Design, LLC</v>
      </c>
      <c r="C7" s="41">
        <f>+'[1]Scoring Sheet'!E8</f>
        <v>104850</v>
      </c>
      <c r="D7" s="42">
        <f>+'[1]Scoring Sheet'!F8</f>
        <v>54425</v>
      </c>
      <c r="E7" s="43">
        <f>+'[1]Scoring Sheet'!G8</f>
        <v>104850</v>
      </c>
      <c r="F7" s="41">
        <f>+'[1]Scoring Sheet'!H8</f>
        <v>0</v>
      </c>
      <c r="G7" s="41">
        <f>+'[1]Scoring Sheet'!I8</f>
        <v>20000</v>
      </c>
      <c r="H7" s="44">
        <f>+'[1]Scoring Sheet'!J8</f>
        <v>5</v>
      </c>
      <c r="I7" s="45">
        <f>+'[1]Scoring Sheet'!K8</f>
        <v>9</v>
      </c>
      <c r="J7" s="46">
        <f>+'[1]Scoring Sheet'!M8</f>
        <v>10</v>
      </c>
      <c r="K7" s="47">
        <f>+'[1]Scoring Sheet'!L8</f>
        <v>9.2857142857142865</v>
      </c>
      <c r="L7" s="48">
        <f>+'[1]Scoring Sheet'!F19</f>
        <v>9.6428571428571423</v>
      </c>
      <c r="M7" s="49">
        <v>10000</v>
      </c>
      <c r="N7" s="50">
        <v>20000</v>
      </c>
    </row>
    <row r="8" spans="1:14" ht="68.25" thickBot="1" x14ac:dyDescent="0.6">
      <c r="A8" s="1" t="str">
        <f>+'[1]Scoring Sheet'!B9</f>
        <v>Christopher Jennings</v>
      </c>
      <c r="B8" s="1" t="str">
        <f>+'[1]Scoring Sheet'!C9</f>
        <v>Cold Coffee Media</v>
      </c>
      <c r="C8" s="51">
        <f>+'[1]Scoring Sheet'!E9</f>
        <v>11870</v>
      </c>
      <c r="D8" s="52">
        <f>+'[1]Scoring Sheet'!F9</f>
        <v>5935</v>
      </c>
      <c r="E8" s="53">
        <f>+'[1]Scoring Sheet'!G9</f>
        <v>10750</v>
      </c>
      <c r="F8" s="51">
        <f>+'[1]Scoring Sheet'!H9</f>
        <v>0</v>
      </c>
      <c r="G8" s="51">
        <f>+'[1]Scoring Sheet'!I9</f>
        <v>5375</v>
      </c>
      <c r="H8" s="22">
        <f>+'[1]Scoring Sheet'!J9</f>
        <v>6</v>
      </c>
      <c r="I8" s="54">
        <f>+'[1]Scoring Sheet'!K9</f>
        <v>8</v>
      </c>
      <c r="J8" s="55">
        <f>+'[1]Scoring Sheet'!M9</f>
        <v>7</v>
      </c>
      <c r="K8" s="56">
        <f>+'[1]Scoring Sheet'!L9</f>
        <v>7.5714285714285712</v>
      </c>
      <c r="L8" s="57">
        <f>+'[1]Scoring Sheet'!F20</f>
        <v>7.2857142857142856</v>
      </c>
      <c r="M8" s="58">
        <v>5000</v>
      </c>
      <c r="N8" s="59">
        <v>5375</v>
      </c>
    </row>
    <row r="9" spans="1:14" ht="32.25" thickBot="1" x14ac:dyDescent="0.55000000000000004">
      <c r="A9" s="60"/>
      <c r="B9" s="61" t="s">
        <v>13</v>
      </c>
      <c r="C9" s="62">
        <f>SUM(C3:C8)</f>
        <v>2038838</v>
      </c>
      <c r="D9" s="63">
        <f>SUM(D3:D8)</f>
        <v>460360</v>
      </c>
      <c r="E9" s="63">
        <f>SUM(E3:E8)</f>
        <v>1909096</v>
      </c>
      <c r="F9" s="64">
        <f>SUM(F3:F8)</f>
        <v>200000</v>
      </c>
      <c r="G9" s="65">
        <f>SUM(G3:G8)</f>
        <v>385375</v>
      </c>
      <c r="H9" s="66"/>
      <c r="I9" s="67"/>
      <c r="J9" s="68"/>
      <c r="K9" s="68"/>
      <c r="L9" s="68"/>
      <c r="M9" s="69">
        <f>SUM(M3:M8)</f>
        <v>300000</v>
      </c>
      <c r="N9" s="70">
        <f>SUM(N3:N8)</f>
        <v>375375</v>
      </c>
    </row>
    <row r="10" spans="1:14" ht="109.5" customHeight="1" thickBot="1" x14ac:dyDescent="0.55000000000000004">
      <c r="A10" s="76" t="s">
        <v>14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8"/>
      <c r="M10" s="74" t="s">
        <v>15</v>
      </c>
      <c r="N10" s="75"/>
    </row>
  </sheetData>
  <mergeCells count="9">
    <mergeCell ref="M1:N1"/>
    <mergeCell ref="M10:N10"/>
    <mergeCell ref="A10:L10"/>
    <mergeCell ref="A1:B1"/>
    <mergeCell ref="C1:C2"/>
    <mergeCell ref="D1:D2"/>
    <mergeCell ref="E1:E2"/>
    <mergeCell ref="F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Strope</dc:creator>
  <cp:lastModifiedBy>Robert Strope</cp:lastModifiedBy>
  <dcterms:created xsi:type="dcterms:W3CDTF">2017-05-23T17:54:05Z</dcterms:created>
  <dcterms:modified xsi:type="dcterms:W3CDTF">2017-05-23T18:01:48Z</dcterms:modified>
</cp:coreProperties>
</file>